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togradov\Documents\Личное\Ломакин Смарт Регулюйшн Smart Regulation\"/>
    </mc:Choice>
  </mc:AlternateContent>
  <bookViews>
    <workbookView xWindow="0" yWindow="0" windowWidth="19200" windowHeight="6585" tabRatio="800"/>
  </bookViews>
  <sheets>
    <sheet name="Инструкция" sheetId="19" r:id="rId1"/>
    <sheet name="Итог" sheetId="2" r:id="rId2"/>
    <sheet name="Матрица (шары)" sheetId="18" r:id="rId3"/>
    <sheet name="Матрица (круги)" sheetId="46" r:id="rId4"/>
    <sheet name="Матрица (I)" sheetId="43" r:id="rId5"/>
    <sheet name="Матрица (RO)" sheetId="40" r:id="rId6"/>
    <sheet name="Матрица (G)" sheetId="42" r:id="rId7"/>
    <sheet name="Матрица (B4)" sheetId="41" r:id="rId8"/>
    <sheet name="2021" sheetId="3" state="hidden" r:id="rId9"/>
    <sheet name="2020" sheetId="26" state="hidden" r:id="rId10"/>
    <sheet name="2019" sheetId="27" state="hidden" r:id="rId11"/>
    <sheet name="2018" sheetId="28" state="hidden" r:id="rId12"/>
    <sheet name="2017" sheetId="29" state="hidden" r:id="rId13"/>
    <sheet name="2016" sheetId="30" state="hidden" r:id="rId14"/>
    <sheet name="2015" sheetId="31" state="hidden" r:id="rId15"/>
    <sheet name="2014" sheetId="32" state="hidden" r:id="rId16"/>
    <sheet name="2013" sheetId="33" state="hidden" r:id="rId17"/>
    <sheet name="2012" sheetId="34" state="hidden" r:id="rId18"/>
    <sheet name="2011" sheetId="35" state="hidden" r:id="rId19"/>
    <sheet name="2010" sheetId="36" state="hidden" r:id="rId20"/>
    <sheet name="2009" sheetId="37" state="hidden" r:id="rId21"/>
    <sheet name="2008" sheetId="44" state="hidden" r:id="rId22"/>
    <sheet name="2007" sheetId="45" state="hidden" r:id="rId23"/>
    <sheet name="2006" sheetId="47" state="hidden" r:id="rId24"/>
    <sheet name="2005" sheetId="48" state="hidden" r:id="rId25"/>
    <sheet name="2004" sheetId="49" state="hidden" r:id="rId26"/>
    <sheet name="2003" sheetId="50" state="hidden" r:id="rId27"/>
    <sheet name="2002" sheetId="51" state="hidden" r:id="rId28"/>
    <sheet name="2001" sheetId="52" state="hidden" r:id="rId29"/>
    <sheet name="2000" sheetId="53" state="hidden" r:id="rId3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C33" i="2"/>
  <c r="AJ17" i="27"/>
  <c r="AJ18" i="27"/>
  <c r="AJ19" i="27"/>
  <c r="AJ20" i="27"/>
  <c r="AJ21" i="27"/>
  <c r="AJ22" i="27"/>
  <c r="AJ23" i="27"/>
  <c r="AJ24" i="27"/>
  <c r="AJ25" i="27"/>
  <c r="AJ26" i="27"/>
  <c r="AJ17" i="28"/>
  <c r="AJ18" i="28"/>
  <c r="AJ19" i="28"/>
  <c r="AJ20" i="28"/>
  <c r="AJ21" i="28"/>
  <c r="AJ22" i="28"/>
  <c r="AJ23" i="28"/>
  <c r="AJ24" i="28"/>
  <c r="AJ25" i="28"/>
  <c r="AJ26" i="28"/>
  <c r="AJ17" i="29"/>
  <c r="AJ18" i="29"/>
  <c r="AJ19" i="29"/>
  <c r="AJ20" i="29"/>
  <c r="AJ21" i="29"/>
  <c r="AJ22" i="29"/>
  <c r="AJ23" i="29"/>
  <c r="AJ24" i="29"/>
  <c r="AJ25" i="29"/>
  <c r="AJ26" i="29"/>
  <c r="AJ17" i="30"/>
  <c r="AJ18" i="30"/>
  <c r="AJ19" i="30"/>
  <c r="AJ20" i="30"/>
  <c r="AJ21" i="30"/>
  <c r="AJ22" i="30"/>
  <c r="AJ23" i="30"/>
  <c r="AJ24" i="30"/>
  <c r="AJ25" i="30"/>
  <c r="AJ26" i="30"/>
  <c r="AJ17" i="31"/>
  <c r="AJ18" i="31"/>
  <c r="AJ19" i="31"/>
  <c r="AJ20" i="31"/>
  <c r="AJ21" i="31"/>
  <c r="AJ22" i="31"/>
  <c r="AJ23" i="31"/>
  <c r="AJ24" i="31"/>
  <c r="AJ25" i="31"/>
  <c r="AJ26" i="31"/>
  <c r="AJ17" i="32"/>
  <c r="AJ18" i="32"/>
  <c r="AJ19" i="32"/>
  <c r="AJ20" i="32"/>
  <c r="AJ21" i="32"/>
  <c r="AJ22" i="32"/>
  <c r="AJ23" i="32"/>
  <c r="AJ24" i="32"/>
  <c r="AJ25" i="32"/>
  <c r="AJ26" i="32"/>
  <c r="AJ17" i="33"/>
  <c r="AJ18" i="33"/>
  <c r="AJ19" i="33"/>
  <c r="AJ20" i="33"/>
  <c r="AJ21" i="33"/>
  <c r="AJ22" i="33"/>
  <c r="AJ23" i="33"/>
  <c r="AJ24" i="33"/>
  <c r="AJ25" i="33"/>
  <c r="AJ26" i="33"/>
  <c r="AJ17" i="34"/>
  <c r="AJ18" i="34"/>
  <c r="AJ19" i="34"/>
  <c r="AJ20" i="34"/>
  <c r="AJ21" i="34"/>
  <c r="AJ22" i="34"/>
  <c r="AJ23" i="34"/>
  <c r="AJ24" i="34"/>
  <c r="AJ25" i="34"/>
  <c r="AJ26" i="34"/>
  <c r="AJ17" i="35"/>
  <c r="AJ18" i="35"/>
  <c r="AJ19" i="35"/>
  <c r="AJ20" i="35"/>
  <c r="AJ21" i="35"/>
  <c r="AJ22" i="35"/>
  <c r="AJ23" i="35"/>
  <c r="AJ24" i="35"/>
  <c r="AJ25" i="35"/>
  <c r="AJ26" i="35"/>
  <c r="AJ17" i="36"/>
  <c r="AJ18" i="36"/>
  <c r="AJ19" i="36"/>
  <c r="AJ20" i="36"/>
  <c r="AJ21" i="36"/>
  <c r="AJ22" i="36"/>
  <c r="AJ23" i="36"/>
  <c r="AJ24" i="36"/>
  <c r="AJ25" i="36"/>
  <c r="AJ26" i="36"/>
  <c r="AJ17" i="37"/>
  <c r="AJ18" i="37"/>
  <c r="AJ19" i="37"/>
  <c r="AJ20" i="37"/>
  <c r="AJ21" i="37"/>
  <c r="AJ22" i="37"/>
  <c r="AJ23" i="37"/>
  <c r="AJ24" i="37"/>
  <c r="AJ25" i="37"/>
  <c r="AJ26" i="37"/>
  <c r="AJ17" i="44"/>
  <c r="AJ18" i="44"/>
  <c r="AJ19" i="44"/>
  <c r="AJ20" i="44"/>
  <c r="AJ21" i="44"/>
  <c r="AJ22" i="44"/>
  <c r="AJ23" i="44"/>
  <c r="AJ24" i="44"/>
  <c r="AJ25" i="44"/>
  <c r="AJ26" i="44"/>
  <c r="AJ17" i="45"/>
  <c r="AJ18" i="45"/>
  <c r="AJ19" i="45"/>
  <c r="AJ20" i="45"/>
  <c r="AJ21" i="45"/>
  <c r="AJ22" i="45"/>
  <c r="AJ23" i="45"/>
  <c r="AJ24" i="45"/>
  <c r="AJ25" i="45"/>
  <c r="AJ26" i="45"/>
  <c r="AJ17" i="47"/>
  <c r="AJ18" i="47"/>
  <c r="AJ19" i="47"/>
  <c r="AJ20" i="47"/>
  <c r="AJ21" i="47"/>
  <c r="AJ22" i="47"/>
  <c r="AJ23" i="47"/>
  <c r="AJ24" i="47"/>
  <c r="AJ25" i="47"/>
  <c r="AJ26" i="47"/>
  <c r="AJ17" i="48"/>
  <c r="AJ18" i="48"/>
  <c r="AJ19" i="48"/>
  <c r="AJ20" i="48"/>
  <c r="AJ21" i="48"/>
  <c r="AJ22" i="48"/>
  <c r="AJ23" i="48"/>
  <c r="AJ24" i="48"/>
  <c r="AJ25" i="48"/>
  <c r="AJ26" i="48"/>
  <c r="AJ17" i="49"/>
  <c r="AJ18" i="49"/>
  <c r="AJ19" i="49"/>
  <c r="AJ20" i="49"/>
  <c r="AJ21" i="49"/>
  <c r="AJ22" i="49"/>
  <c r="AJ23" i="49"/>
  <c r="AJ24" i="49"/>
  <c r="AJ25" i="49"/>
  <c r="AJ26" i="49"/>
  <c r="AJ17" i="50"/>
  <c r="AJ18" i="50"/>
  <c r="AJ19" i="50"/>
  <c r="AJ20" i="50"/>
  <c r="AJ21" i="50"/>
  <c r="AJ22" i="50"/>
  <c r="AJ23" i="50"/>
  <c r="AJ24" i="50"/>
  <c r="AJ25" i="50"/>
  <c r="AJ26" i="50"/>
  <c r="AJ17" i="51"/>
  <c r="AJ18" i="51"/>
  <c r="AJ19" i="51"/>
  <c r="AJ20" i="51"/>
  <c r="AJ21" i="51"/>
  <c r="AJ22" i="51"/>
  <c r="AJ23" i="51"/>
  <c r="AJ24" i="51"/>
  <c r="AJ25" i="51"/>
  <c r="AJ26" i="51"/>
  <c r="AJ17" i="52"/>
  <c r="AJ18" i="52"/>
  <c r="AJ19" i="52"/>
  <c r="AJ20" i="52"/>
  <c r="AJ21" i="52"/>
  <c r="AJ22" i="52"/>
  <c r="AJ23" i="52"/>
  <c r="AJ24" i="52"/>
  <c r="AJ25" i="52"/>
  <c r="AJ26" i="52"/>
  <c r="AJ17" i="53"/>
  <c r="AJ18" i="53"/>
  <c r="AJ19" i="53"/>
  <c r="AJ20" i="53"/>
  <c r="AJ21" i="53"/>
  <c r="AJ22" i="53"/>
  <c r="AJ23" i="53"/>
  <c r="AJ24" i="53"/>
  <c r="AJ25" i="53"/>
  <c r="AJ26" i="53"/>
  <c r="AJ17" i="26"/>
  <c r="AJ18" i="26"/>
  <c r="AJ19" i="26"/>
  <c r="AJ20" i="26"/>
  <c r="AJ21" i="26"/>
  <c r="AJ22" i="26"/>
  <c r="AJ23" i="26"/>
  <c r="AJ24" i="26"/>
  <c r="AJ25" i="26"/>
  <c r="AJ26" i="26"/>
  <c r="B3" i="27"/>
  <c r="B4" i="27"/>
  <c r="B5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3" i="28"/>
  <c r="B4" i="28"/>
  <c r="B5" i="28"/>
  <c r="B6" i="28"/>
  <c r="B7" i="28"/>
  <c r="B8" i="28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3" i="32"/>
  <c r="B4" i="32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3" i="33"/>
  <c r="B4" i="33"/>
  <c r="B5" i="33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3" i="44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3" i="45"/>
  <c r="B4" i="45"/>
  <c r="B5" i="45"/>
  <c r="B6" i="45"/>
  <c r="B7" i="45"/>
  <c r="B8" i="45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3" i="48"/>
  <c r="B4" i="48"/>
  <c r="B5" i="48"/>
  <c r="B6" i="48"/>
  <c r="B7" i="48"/>
  <c r="B8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3" i="49"/>
  <c r="B4" i="49"/>
  <c r="B5" i="49"/>
  <c r="B6" i="49"/>
  <c r="B7" i="49"/>
  <c r="B8" i="49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3" i="50"/>
  <c r="B4" i="50"/>
  <c r="B5" i="50"/>
  <c r="B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3" i="51"/>
  <c r="B4" i="51"/>
  <c r="B5" i="51"/>
  <c r="B6" i="51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3" i="52"/>
  <c r="B4" i="52"/>
  <c r="B5" i="52"/>
  <c r="B6" i="52"/>
  <c r="B7" i="52"/>
  <c r="B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3" i="53"/>
  <c r="B4" i="53"/>
  <c r="B5" i="53"/>
  <c r="B6" i="53"/>
  <c r="B7" i="53"/>
  <c r="B8" i="53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3" i="26"/>
  <c r="B4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AJ22" i="3" l="1"/>
  <c r="AJ23" i="3"/>
  <c r="AJ24" i="3"/>
  <c r="AJ25" i="3"/>
  <c r="AJ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AJ17" i="3" l="1"/>
  <c r="AJ18" i="3"/>
  <c r="AJ19" i="3"/>
  <c r="AJ20" i="3"/>
  <c r="AJ21" i="3"/>
  <c r="B2" i="53" l="1"/>
  <c r="B2" i="52"/>
  <c r="B2" i="51"/>
  <c r="B2" i="50"/>
  <c r="B2" i="49"/>
  <c r="B2" i="48"/>
  <c r="B2" i="47"/>
  <c r="AJ16" i="53"/>
  <c r="AJ15" i="53"/>
  <c r="AJ14" i="53"/>
  <c r="AJ13" i="53"/>
  <c r="AJ12" i="53"/>
  <c r="AJ11" i="53"/>
  <c r="AJ10" i="53"/>
  <c r="AJ9" i="53"/>
  <c r="AJ8" i="53"/>
  <c r="AJ7" i="53"/>
  <c r="AJ6" i="53"/>
  <c r="AJ5" i="53"/>
  <c r="AJ4" i="53"/>
  <c r="AJ3" i="53"/>
  <c r="AJ2" i="53"/>
  <c r="AJ16" i="52"/>
  <c r="AJ15" i="52"/>
  <c r="AJ14" i="52"/>
  <c r="AJ13" i="52"/>
  <c r="AJ12" i="52"/>
  <c r="AJ11" i="52"/>
  <c r="AJ10" i="52"/>
  <c r="AJ9" i="52"/>
  <c r="AJ8" i="52"/>
  <c r="AJ7" i="52"/>
  <c r="AJ6" i="52"/>
  <c r="AJ5" i="52"/>
  <c r="AJ4" i="52"/>
  <c r="AJ3" i="52"/>
  <c r="AJ2" i="52"/>
  <c r="AJ16" i="51"/>
  <c r="AJ15" i="51"/>
  <c r="AJ14" i="51"/>
  <c r="AJ13" i="51"/>
  <c r="AJ12" i="51"/>
  <c r="AJ11" i="51"/>
  <c r="AJ10" i="51"/>
  <c r="AJ9" i="51"/>
  <c r="AJ8" i="51"/>
  <c r="AJ7" i="51"/>
  <c r="AJ6" i="51"/>
  <c r="AJ5" i="51"/>
  <c r="AJ4" i="51"/>
  <c r="AJ3" i="51"/>
  <c r="AJ2" i="51"/>
  <c r="AJ16" i="50"/>
  <c r="AJ15" i="50"/>
  <c r="AJ14" i="50"/>
  <c r="AJ13" i="50"/>
  <c r="AJ12" i="50"/>
  <c r="AJ11" i="50"/>
  <c r="AJ10" i="50"/>
  <c r="AJ9" i="50"/>
  <c r="AJ8" i="50"/>
  <c r="AJ7" i="50"/>
  <c r="AJ6" i="50"/>
  <c r="AJ5" i="50"/>
  <c r="AJ4" i="50"/>
  <c r="AJ3" i="50"/>
  <c r="AJ2" i="50"/>
  <c r="AJ16" i="49"/>
  <c r="AJ15" i="49"/>
  <c r="AJ14" i="49"/>
  <c r="AJ13" i="49"/>
  <c r="AJ12" i="49"/>
  <c r="AJ11" i="49"/>
  <c r="AJ10" i="49"/>
  <c r="AJ9" i="49"/>
  <c r="AJ8" i="49"/>
  <c r="AJ7" i="49"/>
  <c r="AJ6" i="49"/>
  <c r="AJ5" i="49"/>
  <c r="AJ4" i="49"/>
  <c r="AJ3" i="49"/>
  <c r="AJ2" i="49"/>
  <c r="AJ16" i="48"/>
  <c r="AJ15" i="48"/>
  <c r="AJ14" i="48"/>
  <c r="AJ13" i="48"/>
  <c r="AJ12" i="48"/>
  <c r="AJ11" i="48"/>
  <c r="AJ10" i="48"/>
  <c r="AJ9" i="48"/>
  <c r="AJ8" i="48"/>
  <c r="AJ7" i="48"/>
  <c r="AJ6" i="48"/>
  <c r="AJ5" i="48"/>
  <c r="AJ4" i="48"/>
  <c r="AJ3" i="48"/>
  <c r="AJ2" i="48"/>
  <c r="AJ16" i="47"/>
  <c r="AJ15" i="47"/>
  <c r="AJ14" i="47"/>
  <c r="AJ13" i="47"/>
  <c r="AJ12" i="47"/>
  <c r="AJ11" i="47"/>
  <c r="AJ10" i="47"/>
  <c r="AJ9" i="47"/>
  <c r="AJ8" i="47"/>
  <c r="AJ7" i="47"/>
  <c r="AJ6" i="47"/>
  <c r="AJ5" i="47"/>
  <c r="AJ4" i="47"/>
  <c r="AJ3" i="47"/>
  <c r="AJ2" i="47"/>
  <c r="C4" i="47" l="1"/>
  <c r="C6" i="47"/>
  <c r="C8" i="47"/>
  <c r="C10" i="47"/>
  <c r="C12" i="47"/>
  <c r="C14" i="47"/>
  <c r="C16" i="47"/>
  <c r="C18" i="47"/>
  <c r="C20" i="47"/>
  <c r="C22" i="47"/>
  <c r="C24" i="47"/>
  <c r="C26" i="47"/>
  <c r="C5" i="47"/>
  <c r="C9" i="47"/>
  <c r="C13" i="47"/>
  <c r="C17" i="47"/>
  <c r="C21" i="47"/>
  <c r="C25" i="47"/>
  <c r="C2" i="47"/>
  <c r="C3" i="47"/>
  <c r="C7" i="47"/>
  <c r="C11" i="47"/>
  <c r="C15" i="47"/>
  <c r="C19" i="47"/>
  <c r="C23" i="47"/>
  <c r="C4" i="49"/>
  <c r="C6" i="49"/>
  <c r="C8" i="49"/>
  <c r="C10" i="49"/>
  <c r="C12" i="49"/>
  <c r="C14" i="49"/>
  <c r="C16" i="49"/>
  <c r="C18" i="49"/>
  <c r="C20" i="49"/>
  <c r="C22" i="49"/>
  <c r="C24" i="49"/>
  <c r="C26" i="49"/>
  <c r="C5" i="49"/>
  <c r="C9" i="49"/>
  <c r="C13" i="49"/>
  <c r="C17" i="49"/>
  <c r="C21" i="49"/>
  <c r="C25" i="49"/>
  <c r="C2" i="49"/>
  <c r="C3" i="49"/>
  <c r="C7" i="49"/>
  <c r="C11" i="49"/>
  <c r="C15" i="49"/>
  <c r="C19" i="49"/>
  <c r="C23" i="49"/>
  <c r="C4" i="51"/>
  <c r="C6" i="51"/>
  <c r="C8" i="51"/>
  <c r="C10" i="51"/>
  <c r="C12" i="51"/>
  <c r="C14" i="51"/>
  <c r="C16" i="51"/>
  <c r="C18" i="51"/>
  <c r="C5" i="51"/>
  <c r="C9" i="51"/>
  <c r="C13" i="51"/>
  <c r="C17" i="51"/>
  <c r="C20" i="51"/>
  <c r="C22" i="51"/>
  <c r="C24" i="51"/>
  <c r="C26" i="51"/>
  <c r="C2" i="51"/>
  <c r="C3" i="51"/>
  <c r="C7" i="51"/>
  <c r="C11" i="51"/>
  <c r="C15" i="51"/>
  <c r="C19" i="51"/>
  <c r="C21" i="51"/>
  <c r="C23" i="51"/>
  <c r="C25" i="51"/>
  <c r="C4" i="53"/>
  <c r="C6" i="53"/>
  <c r="C8" i="53"/>
  <c r="C10" i="53"/>
  <c r="C12" i="53"/>
  <c r="C14" i="53"/>
  <c r="C16" i="53"/>
  <c r="C18" i="53"/>
  <c r="C20" i="53"/>
  <c r="C22" i="53"/>
  <c r="C24" i="53"/>
  <c r="C26" i="53"/>
  <c r="C2" i="53"/>
  <c r="C3" i="53"/>
  <c r="C5" i="53"/>
  <c r="C7" i="53"/>
  <c r="C9" i="53"/>
  <c r="C11" i="53"/>
  <c r="C13" i="53"/>
  <c r="C15" i="53"/>
  <c r="C17" i="53"/>
  <c r="C19" i="53"/>
  <c r="C21" i="53"/>
  <c r="C23" i="53"/>
  <c r="C25" i="53"/>
  <c r="C4" i="48"/>
  <c r="C6" i="48"/>
  <c r="C8" i="48"/>
  <c r="C10" i="48"/>
  <c r="C12" i="48"/>
  <c r="C14" i="48"/>
  <c r="C16" i="48"/>
  <c r="C18" i="48"/>
  <c r="C20" i="48"/>
  <c r="C22" i="48"/>
  <c r="C24" i="48"/>
  <c r="C26" i="48"/>
  <c r="C5" i="48"/>
  <c r="C9" i="48"/>
  <c r="C13" i="48"/>
  <c r="C17" i="48"/>
  <c r="C21" i="48"/>
  <c r="C25" i="48"/>
  <c r="C3" i="48"/>
  <c r="C7" i="48"/>
  <c r="C11" i="48"/>
  <c r="C15" i="48"/>
  <c r="C19" i="48"/>
  <c r="C23" i="48"/>
  <c r="C2" i="48"/>
  <c r="C4" i="50"/>
  <c r="C6" i="50"/>
  <c r="C8" i="50"/>
  <c r="C10" i="50"/>
  <c r="C12" i="50"/>
  <c r="C14" i="50"/>
  <c r="C16" i="50"/>
  <c r="C18" i="50"/>
  <c r="C20" i="50"/>
  <c r="C22" i="50"/>
  <c r="C24" i="50"/>
  <c r="C26" i="50"/>
  <c r="C5" i="50"/>
  <c r="C9" i="50"/>
  <c r="C13" i="50"/>
  <c r="C17" i="50"/>
  <c r="C21" i="50"/>
  <c r="C25" i="50"/>
  <c r="C3" i="50"/>
  <c r="C7" i="50"/>
  <c r="C11" i="50"/>
  <c r="C15" i="50"/>
  <c r="C19" i="50"/>
  <c r="C23" i="50"/>
  <c r="C2" i="50"/>
  <c r="C4" i="52"/>
  <c r="C6" i="52"/>
  <c r="C8" i="52"/>
  <c r="C10" i="52"/>
  <c r="C12" i="52"/>
  <c r="C14" i="52"/>
  <c r="C16" i="52"/>
  <c r="C18" i="52"/>
  <c r="C20" i="52"/>
  <c r="C22" i="52"/>
  <c r="C24" i="52"/>
  <c r="C26" i="52"/>
  <c r="C3" i="52"/>
  <c r="C5" i="52"/>
  <c r="C7" i="52"/>
  <c r="C9" i="52"/>
  <c r="C11" i="52"/>
  <c r="C13" i="52"/>
  <c r="C15" i="52"/>
  <c r="C17" i="52"/>
  <c r="C19" i="52"/>
  <c r="C21" i="52"/>
  <c r="C23" i="52"/>
  <c r="C25" i="52"/>
  <c r="C2" i="52"/>
  <c r="F3" i="47" l="1"/>
  <c r="AD20" i="50"/>
  <c r="AD24" i="50"/>
  <c r="AD25" i="50"/>
  <c r="AD21" i="50"/>
  <c r="AD17" i="50"/>
  <c r="AD18" i="50"/>
  <c r="AD22" i="50"/>
  <c r="AD26" i="50"/>
  <c r="AD23" i="50"/>
  <c r="AD19" i="50"/>
  <c r="AD17" i="53"/>
  <c r="AD18" i="53"/>
  <c r="AD22" i="53"/>
  <c r="AD26" i="53"/>
  <c r="AD25" i="53"/>
  <c r="AD21" i="53"/>
  <c r="AD20" i="53"/>
  <c r="AD24" i="53"/>
  <c r="AD23" i="53"/>
  <c r="AD19" i="53"/>
  <c r="AD17" i="49"/>
  <c r="AD18" i="49"/>
  <c r="AD22" i="49"/>
  <c r="AD26" i="49"/>
  <c r="AD25" i="49"/>
  <c r="AD21" i="49"/>
  <c r="AD20" i="49"/>
  <c r="AD24" i="49"/>
  <c r="AD23" i="49"/>
  <c r="AD19" i="49"/>
  <c r="AD20" i="52"/>
  <c r="AD24" i="52"/>
  <c r="AD25" i="52"/>
  <c r="AD21" i="52"/>
  <c r="AD17" i="52"/>
  <c r="AD18" i="52"/>
  <c r="AD22" i="52"/>
  <c r="AD26" i="52"/>
  <c r="AD23" i="52"/>
  <c r="AD19" i="52"/>
  <c r="AD23" i="48"/>
  <c r="AD18" i="48"/>
  <c r="AD22" i="48"/>
  <c r="AD25" i="48"/>
  <c r="AD17" i="48"/>
  <c r="AD19" i="48"/>
  <c r="AD26" i="48"/>
  <c r="AD20" i="48"/>
  <c r="AD24" i="48"/>
  <c r="AD21" i="48"/>
  <c r="AD17" i="51"/>
  <c r="AD18" i="51"/>
  <c r="AD22" i="51"/>
  <c r="AD26" i="51"/>
  <c r="AD25" i="51"/>
  <c r="AD21" i="51"/>
  <c r="AD20" i="51"/>
  <c r="AD24" i="51"/>
  <c r="AD23" i="51"/>
  <c r="AD19" i="51"/>
  <c r="AD17" i="47"/>
  <c r="AD25" i="47"/>
  <c r="AD18" i="47"/>
  <c r="AD22" i="47"/>
  <c r="AD26" i="47"/>
  <c r="AD19" i="47"/>
  <c r="AD21" i="47"/>
  <c r="AD20" i="47"/>
  <c r="AD24" i="47"/>
  <c r="AD23" i="47"/>
  <c r="B2" i="45"/>
  <c r="B2" i="44"/>
  <c r="AC26" i="48" l="1"/>
  <c r="AA26" i="47"/>
  <c r="AA25" i="47"/>
  <c r="AA24" i="47"/>
  <c r="X21" i="47"/>
  <c r="X24" i="47"/>
  <c r="X25" i="47"/>
  <c r="X22" i="47"/>
  <c r="X26" i="47"/>
  <c r="X23" i="47"/>
  <c r="W22" i="47"/>
  <c r="W23" i="47"/>
  <c r="W26" i="47"/>
  <c r="W20" i="47"/>
  <c r="W21" i="47"/>
  <c r="W25" i="47"/>
  <c r="W24" i="47"/>
  <c r="Z24" i="47"/>
  <c r="Z25" i="47"/>
  <c r="Z23" i="47"/>
  <c r="Z26" i="47"/>
  <c r="AC26" i="47"/>
  <c r="AB25" i="47"/>
  <c r="AB26" i="47"/>
  <c r="Y22" i="47"/>
  <c r="Y23" i="47"/>
  <c r="Y26" i="47"/>
  <c r="Y24" i="47"/>
  <c r="Y25" i="47"/>
  <c r="V19" i="47"/>
  <c r="V20" i="47"/>
  <c r="V21" i="47"/>
  <c r="V24" i="47"/>
  <c r="V25" i="47"/>
  <c r="V22" i="47"/>
  <c r="V23" i="47"/>
  <c r="V26" i="47"/>
  <c r="U20" i="47"/>
  <c r="U22" i="47"/>
  <c r="U23" i="47"/>
  <c r="U26" i="47"/>
  <c r="U18" i="47"/>
  <c r="U19" i="47"/>
  <c r="U21" i="47"/>
  <c r="U24" i="47"/>
  <c r="U25" i="47"/>
  <c r="C4" i="44"/>
  <c r="C6" i="44"/>
  <c r="C8" i="44"/>
  <c r="C10" i="44"/>
  <c r="C12" i="44"/>
  <c r="C14" i="44"/>
  <c r="C16" i="44"/>
  <c r="C18" i="44"/>
  <c r="C20" i="44"/>
  <c r="C22" i="44"/>
  <c r="C24" i="44"/>
  <c r="C26" i="44"/>
  <c r="C5" i="44"/>
  <c r="C9" i="44"/>
  <c r="C13" i="44"/>
  <c r="C17" i="44"/>
  <c r="C21" i="44"/>
  <c r="C25" i="44"/>
  <c r="C2" i="44"/>
  <c r="C3" i="44"/>
  <c r="C7" i="44"/>
  <c r="C11" i="44"/>
  <c r="C15" i="44"/>
  <c r="C19" i="44"/>
  <c r="C23" i="44"/>
  <c r="W23" i="51"/>
  <c r="W24" i="51"/>
  <c r="W20" i="51"/>
  <c r="W26" i="51"/>
  <c r="W21" i="51"/>
  <c r="W22" i="51"/>
  <c r="W25" i="51"/>
  <c r="AB25" i="51"/>
  <c r="AB26" i="51"/>
  <c r="Y23" i="51"/>
  <c r="Y24" i="51"/>
  <c r="Y22" i="51"/>
  <c r="Y26" i="51"/>
  <c r="Y25" i="51"/>
  <c r="V25" i="51"/>
  <c r="V21" i="51"/>
  <c r="V26" i="51"/>
  <c r="V22" i="51"/>
  <c r="V24" i="51"/>
  <c r="V19" i="51"/>
  <c r="V20" i="51"/>
  <c r="V23" i="51"/>
  <c r="Y23" i="48"/>
  <c r="Y24" i="48"/>
  <c r="Y22" i="48"/>
  <c r="Y26" i="48"/>
  <c r="Y25" i="48"/>
  <c r="X25" i="48"/>
  <c r="X21" i="48"/>
  <c r="X23" i="48"/>
  <c r="X26" i="48"/>
  <c r="X24" i="48"/>
  <c r="X22" i="48"/>
  <c r="W23" i="48"/>
  <c r="W24" i="48"/>
  <c r="W25" i="48"/>
  <c r="W26" i="48"/>
  <c r="W21" i="48"/>
  <c r="W22" i="48"/>
  <c r="W20" i="48"/>
  <c r="V25" i="48"/>
  <c r="V21" i="48"/>
  <c r="V26" i="48"/>
  <c r="V22" i="48"/>
  <c r="V24" i="48"/>
  <c r="V19" i="48"/>
  <c r="V20" i="48"/>
  <c r="V23" i="48"/>
  <c r="W24" i="52"/>
  <c r="W20" i="52"/>
  <c r="W23" i="52"/>
  <c r="W26" i="52"/>
  <c r="W25" i="52"/>
  <c r="W21" i="52"/>
  <c r="W22" i="52"/>
  <c r="V26" i="52"/>
  <c r="V22" i="52"/>
  <c r="V21" i="52"/>
  <c r="V20" i="52"/>
  <c r="V23" i="52"/>
  <c r="V24" i="52"/>
  <c r="V19" i="52"/>
  <c r="V25" i="52"/>
  <c r="Y24" i="52"/>
  <c r="Y22" i="52"/>
  <c r="Y26" i="52"/>
  <c r="Y25" i="52"/>
  <c r="Y23" i="52"/>
  <c r="AB25" i="52"/>
  <c r="AB26" i="52"/>
  <c r="W24" i="49"/>
  <c r="W20" i="49"/>
  <c r="W22" i="49"/>
  <c r="W25" i="49"/>
  <c r="W23" i="49"/>
  <c r="W21" i="49"/>
  <c r="W26" i="49"/>
  <c r="AB25" i="49"/>
  <c r="AB26" i="49"/>
  <c r="Y24" i="49"/>
  <c r="Y22" i="49"/>
  <c r="Y26" i="49"/>
  <c r="Y25" i="49"/>
  <c r="Y23" i="49"/>
  <c r="V26" i="49"/>
  <c r="V22" i="49"/>
  <c r="V24" i="49"/>
  <c r="V25" i="49"/>
  <c r="V23" i="49"/>
  <c r="V21" i="49"/>
  <c r="V19" i="49"/>
  <c r="V20" i="49"/>
  <c r="W23" i="53"/>
  <c r="W25" i="53"/>
  <c r="W24" i="53"/>
  <c r="W26" i="53"/>
  <c r="W20" i="53"/>
  <c r="W22" i="53"/>
  <c r="W21" i="53"/>
  <c r="AB25" i="53"/>
  <c r="AB26" i="53"/>
  <c r="Y23" i="53"/>
  <c r="Y25" i="53"/>
  <c r="Y22" i="53"/>
  <c r="Y26" i="53"/>
  <c r="Y24" i="53"/>
  <c r="V25" i="53"/>
  <c r="V21" i="53"/>
  <c r="V23" i="53"/>
  <c r="V26" i="53"/>
  <c r="V24" i="53"/>
  <c r="V22" i="53"/>
  <c r="V20" i="53"/>
  <c r="V19" i="53"/>
  <c r="W24" i="50"/>
  <c r="W20" i="50"/>
  <c r="W26" i="50"/>
  <c r="W22" i="50"/>
  <c r="W25" i="50"/>
  <c r="W21" i="50"/>
  <c r="W23" i="50"/>
  <c r="V26" i="50"/>
  <c r="V22" i="50"/>
  <c r="V20" i="50"/>
  <c r="V21" i="50"/>
  <c r="V23" i="50"/>
  <c r="V25" i="50"/>
  <c r="V19" i="50"/>
  <c r="V24" i="50"/>
  <c r="Y24" i="50"/>
  <c r="Y22" i="50"/>
  <c r="Y23" i="50"/>
  <c r="Y25" i="50"/>
  <c r="Y26" i="50"/>
  <c r="AB25" i="50"/>
  <c r="AB26" i="50"/>
  <c r="C4" i="45"/>
  <c r="C6" i="45"/>
  <c r="C8" i="45"/>
  <c r="C10" i="45"/>
  <c r="C12" i="45"/>
  <c r="C14" i="45"/>
  <c r="C16" i="45"/>
  <c r="C18" i="45"/>
  <c r="C20" i="45"/>
  <c r="C22" i="45"/>
  <c r="C24" i="45"/>
  <c r="C26" i="45"/>
  <c r="C5" i="45"/>
  <c r="C9" i="45"/>
  <c r="C13" i="45"/>
  <c r="C17" i="45"/>
  <c r="C21" i="45"/>
  <c r="C25" i="45"/>
  <c r="C3" i="45"/>
  <c r="C7" i="45"/>
  <c r="C11" i="45"/>
  <c r="C15" i="45"/>
  <c r="C19" i="45"/>
  <c r="C23" i="45"/>
  <c r="C2" i="45"/>
  <c r="AA24" i="51"/>
  <c r="AA26" i="51"/>
  <c r="AA25" i="51"/>
  <c r="X25" i="51"/>
  <c r="X21" i="51"/>
  <c r="X23" i="51"/>
  <c r="X26" i="51"/>
  <c r="X24" i="51"/>
  <c r="X22" i="51"/>
  <c r="AC26" i="51"/>
  <c r="Z24" i="51"/>
  <c r="Z23" i="51"/>
  <c r="Z26" i="51"/>
  <c r="Z25" i="51"/>
  <c r="U23" i="51"/>
  <c r="U19" i="51"/>
  <c r="U20" i="51"/>
  <c r="U21" i="51"/>
  <c r="U26" i="51"/>
  <c r="U18" i="51"/>
  <c r="U24" i="51"/>
  <c r="U22" i="51"/>
  <c r="U25" i="51"/>
  <c r="AB25" i="48"/>
  <c r="AB26" i="48"/>
  <c r="U23" i="48"/>
  <c r="U19" i="48"/>
  <c r="U20" i="48"/>
  <c r="U24" i="48"/>
  <c r="U22" i="48"/>
  <c r="U25" i="48"/>
  <c r="U26" i="48"/>
  <c r="U18" i="48"/>
  <c r="U21" i="48"/>
  <c r="Z24" i="48"/>
  <c r="Z23" i="48"/>
  <c r="Z26" i="48"/>
  <c r="Z25" i="48"/>
  <c r="AA24" i="48"/>
  <c r="AA25" i="48"/>
  <c r="AA26" i="48"/>
  <c r="AA24" i="52"/>
  <c r="AA26" i="52"/>
  <c r="AA25" i="52"/>
  <c r="Z23" i="52"/>
  <c r="Z24" i="52"/>
  <c r="Z26" i="52"/>
  <c r="Z25" i="52"/>
  <c r="U24" i="52"/>
  <c r="U20" i="52"/>
  <c r="U19" i="52"/>
  <c r="U23" i="52"/>
  <c r="U21" i="52"/>
  <c r="U18" i="52"/>
  <c r="U25" i="52"/>
  <c r="U26" i="52"/>
  <c r="U22" i="52"/>
  <c r="AC26" i="52"/>
  <c r="X26" i="52"/>
  <c r="X22" i="52"/>
  <c r="X24" i="52"/>
  <c r="X23" i="52"/>
  <c r="X21" i="52"/>
  <c r="X25" i="52"/>
  <c r="AA24" i="49"/>
  <c r="AA26" i="49"/>
  <c r="AA25" i="49"/>
  <c r="X26" i="49"/>
  <c r="X22" i="49"/>
  <c r="X21" i="49"/>
  <c r="X23" i="49"/>
  <c r="X24" i="49"/>
  <c r="X25" i="49"/>
  <c r="AC26" i="49"/>
  <c r="Z23" i="49"/>
  <c r="Z24" i="49"/>
  <c r="Z26" i="49"/>
  <c r="Z25" i="49"/>
  <c r="U24" i="49"/>
  <c r="U20" i="49"/>
  <c r="U19" i="49"/>
  <c r="U23" i="49"/>
  <c r="U21" i="49"/>
  <c r="U18" i="49"/>
  <c r="U25" i="49"/>
  <c r="U26" i="49"/>
  <c r="U22" i="49"/>
  <c r="AA25" i="53"/>
  <c r="AA24" i="53"/>
  <c r="AA26" i="53"/>
  <c r="X25" i="53"/>
  <c r="X21" i="53"/>
  <c r="X26" i="53"/>
  <c r="X22" i="53"/>
  <c r="X24" i="53"/>
  <c r="X23" i="53"/>
  <c r="AC26" i="53"/>
  <c r="Z24" i="53"/>
  <c r="Z23" i="53"/>
  <c r="Z25" i="53"/>
  <c r="Z26" i="53"/>
  <c r="U23" i="53"/>
  <c r="U19" i="53"/>
  <c r="U21" i="53"/>
  <c r="U20" i="53"/>
  <c r="U22" i="53"/>
  <c r="U24" i="53"/>
  <c r="U26" i="53"/>
  <c r="U18" i="53"/>
  <c r="U25" i="53"/>
  <c r="AA24" i="50"/>
  <c r="AA26" i="50"/>
  <c r="AA25" i="50"/>
  <c r="Z23" i="50"/>
  <c r="Z25" i="50"/>
  <c r="Z26" i="50"/>
  <c r="Z24" i="50"/>
  <c r="U24" i="50"/>
  <c r="U20" i="50"/>
  <c r="U22" i="50"/>
  <c r="U26" i="50"/>
  <c r="U18" i="50"/>
  <c r="U25" i="50"/>
  <c r="U23" i="50"/>
  <c r="U19" i="50"/>
  <c r="U21" i="50"/>
  <c r="AC26" i="50"/>
  <c r="X26" i="50"/>
  <c r="X22" i="50"/>
  <c r="X21" i="50"/>
  <c r="X25" i="50"/>
  <c r="X23" i="50"/>
  <c r="X24" i="50"/>
  <c r="AJ16" i="45"/>
  <c r="AJ15" i="45"/>
  <c r="AJ16" i="44"/>
  <c r="AJ15" i="44"/>
  <c r="AJ16" i="37"/>
  <c r="AJ15" i="37"/>
  <c r="AJ16" i="36"/>
  <c r="AJ15" i="36"/>
  <c r="AJ16" i="35"/>
  <c r="AJ15" i="35"/>
  <c r="AJ16" i="34"/>
  <c r="AJ15" i="34"/>
  <c r="AJ16" i="33"/>
  <c r="AJ15" i="33"/>
  <c r="AJ16" i="32"/>
  <c r="AJ15" i="32"/>
  <c r="AJ16" i="31"/>
  <c r="AJ15" i="31"/>
  <c r="AJ16" i="30"/>
  <c r="AJ15" i="30"/>
  <c r="AJ16" i="29"/>
  <c r="AJ15" i="29"/>
  <c r="AJ16" i="28"/>
  <c r="AJ15" i="28"/>
  <c r="AJ16" i="27"/>
  <c r="AJ15" i="27"/>
  <c r="AJ16" i="26"/>
  <c r="AJ15" i="26"/>
  <c r="AJ15" i="3"/>
  <c r="AJ16" i="3"/>
  <c r="AJ14" i="45"/>
  <c r="AJ13" i="45"/>
  <c r="AJ12" i="45"/>
  <c r="AJ11" i="45"/>
  <c r="AJ10" i="45"/>
  <c r="AJ9" i="45"/>
  <c r="AJ8" i="45"/>
  <c r="AJ7" i="45"/>
  <c r="AJ6" i="45"/>
  <c r="AJ5" i="45"/>
  <c r="AJ4" i="45"/>
  <c r="AJ3" i="45"/>
  <c r="AJ2" i="45"/>
  <c r="AJ14" i="44"/>
  <c r="AJ13" i="44"/>
  <c r="AJ12" i="44"/>
  <c r="AJ11" i="44"/>
  <c r="AJ10" i="44"/>
  <c r="AJ9" i="44"/>
  <c r="AJ8" i="44"/>
  <c r="AJ7" i="44"/>
  <c r="AJ6" i="44"/>
  <c r="AJ5" i="44"/>
  <c r="AJ4" i="44"/>
  <c r="AJ3" i="44"/>
  <c r="AJ2" i="44"/>
  <c r="AD23" i="45" l="1"/>
  <c r="AD20" i="45"/>
  <c r="AD24" i="45"/>
  <c r="AD21" i="45"/>
  <c r="AD19" i="45"/>
  <c r="AD18" i="45"/>
  <c r="AD22" i="45"/>
  <c r="AD26" i="45"/>
  <c r="AD25" i="45"/>
  <c r="AD17" i="45"/>
  <c r="AD21" i="44"/>
  <c r="AD18" i="44"/>
  <c r="AD22" i="44"/>
  <c r="AD26" i="44"/>
  <c r="AD23" i="44"/>
  <c r="AD17" i="44"/>
  <c r="AD25" i="44"/>
  <c r="AD20" i="44"/>
  <c r="AD24" i="44"/>
  <c r="AD19" i="44"/>
  <c r="B2" i="37"/>
  <c r="AJ14" i="37"/>
  <c r="AJ13" i="37"/>
  <c r="AJ12" i="37"/>
  <c r="AJ11" i="37"/>
  <c r="AJ10" i="37"/>
  <c r="AJ9" i="37"/>
  <c r="AJ8" i="37"/>
  <c r="AJ7" i="37"/>
  <c r="AJ6" i="37"/>
  <c r="AJ5" i="37"/>
  <c r="AJ4" i="37"/>
  <c r="AJ3" i="37"/>
  <c r="AJ2" i="37"/>
  <c r="B2" i="36"/>
  <c r="AJ14" i="36"/>
  <c r="AJ13" i="36"/>
  <c r="AJ12" i="36"/>
  <c r="AJ11" i="36"/>
  <c r="AJ10" i="36"/>
  <c r="AJ9" i="36"/>
  <c r="AJ8" i="36"/>
  <c r="AJ7" i="36"/>
  <c r="AJ6" i="36"/>
  <c r="AJ5" i="36"/>
  <c r="AJ4" i="36"/>
  <c r="AJ3" i="36"/>
  <c r="AJ2" i="36"/>
  <c r="B2" i="35"/>
  <c r="AJ14" i="35"/>
  <c r="AJ13" i="35"/>
  <c r="AJ12" i="35"/>
  <c r="AJ11" i="35"/>
  <c r="AJ10" i="35"/>
  <c r="AJ9" i="35"/>
  <c r="AJ8" i="35"/>
  <c r="AJ7" i="35"/>
  <c r="AJ6" i="35"/>
  <c r="AJ5" i="35"/>
  <c r="AJ4" i="35"/>
  <c r="AJ3" i="35"/>
  <c r="AJ2" i="35"/>
  <c r="B2" i="34"/>
  <c r="AJ14" i="34"/>
  <c r="AJ13" i="34"/>
  <c r="AJ12" i="34"/>
  <c r="AJ11" i="34"/>
  <c r="AJ10" i="34"/>
  <c r="AJ9" i="34"/>
  <c r="AJ8" i="34"/>
  <c r="AJ7" i="34"/>
  <c r="AJ6" i="34"/>
  <c r="AJ5" i="34"/>
  <c r="AJ4" i="34"/>
  <c r="AJ3" i="34"/>
  <c r="AJ2" i="34"/>
  <c r="B2" i="33"/>
  <c r="AJ14" i="33"/>
  <c r="AJ13" i="33"/>
  <c r="AJ12" i="33"/>
  <c r="AJ11" i="33"/>
  <c r="AJ10" i="33"/>
  <c r="AJ9" i="33"/>
  <c r="AJ8" i="33"/>
  <c r="AJ7" i="33"/>
  <c r="AJ6" i="33"/>
  <c r="AJ5" i="33"/>
  <c r="AJ4" i="33"/>
  <c r="AJ3" i="33"/>
  <c r="AJ2" i="33"/>
  <c r="B2" i="32"/>
  <c r="AJ14" i="32"/>
  <c r="AJ13" i="32"/>
  <c r="AJ12" i="32"/>
  <c r="AJ11" i="32"/>
  <c r="AJ10" i="32"/>
  <c r="AJ9" i="32"/>
  <c r="AJ8" i="32"/>
  <c r="AJ7" i="32"/>
  <c r="AJ6" i="32"/>
  <c r="AJ5" i="32"/>
  <c r="AJ4" i="32"/>
  <c r="AJ3" i="32"/>
  <c r="AJ2" i="32"/>
  <c r="B2" i="31"/>
  <c r="AJ14" i="31"/>
  <c r="AJ13" i="31"/>
  <c r="AJ12" i="31"/>
  <c r="AJ11" i="31"/>
  <c r="AJ10" i="31"/>
  <c r="AJ9" i="31"/>
  <c r="AJ8" i="31"/>
  <c r="AJ7" i="31"/>
  <c r="AJ6" i="31"/>
  <c r="AJ5" i="31"/>
  <c r="AJ4" i="31"/>
  <c r="AJ3" i="31"/>
  <c r="AJ2" i="31"/>
  <c r="B2" i="30"/>
  <c r="AJ14" i="30"/>
  <c r="AJ13" i="30"/>
  <c r="AJ12" i="30"/>
  <c r="AJ11" i="30"/>
  <c r="AJ10" i="30"/>
  <c r="AJ9" i="30"/>
  <c r="AJ8" i="30"/>
  <c r="AJ7" i="30"/>
  <c r="AJ6" i="30"/>
  <c r="AJ5" i="30"/>
  <c r="AJ4" i="30"/>
  <c r="AJ3" i="30"/>
  <c r="AJ2" i="30"/>
  <c r="B2" i="29"/>
  <c r="AJ14" i="29"/>
  <c r="AJ13" i="29"/>
  <c r="AJ12" i="29"/>
  <c r="AJ11" i="29"/>
  <c r="AJ10" i="29"/>
  <c r="AJ9" i="29"/>
  <c r="AJ8" i="29"/>
  <c r="AJ7" i="29"/>
  <c r="AJ6" i="29"/>
  <c r="AJ5" i="29"/>
  <c r="AJ4" i="29"/>
  <c r="AJ3" i="29"/>
  <c r="AJ2" i="29"/>
  <c r="B2" i="28"/>
  <c r="AJ14" i="28"/>
  <c r="AJ13" i="28"/>
  <c r="AJ12" i="28"/>
  <c r="AJ11" i="28"/>
  <c r="AJ10" i="28"/>
  <c r="AJ9" i="28"/>
  <c r="AJ8" i="28"/>
  <c r="AJ7" i="28"/>
  <c r="AJ6" i="28"/>
  <c r="AJ5" i="28"/>
  <c r="AJ4" i="28"/>
  <c r="AJ3" i="28"/>
  <c r="AJ2" i="28"/>
  <c r="B2" i="27"/>
  <c r="AJ14" i="27"/>
  <c r="AJ13" i="27"/>
  <c r="AJ12" i="27"/>
  <c r="AJ11" i="27"/>
  <c r="AJ10" i="27"/>
  <c r="AJ9" i="27"/>
  <c r="AJ8" i="27"/>
  <c r="AJ7" i="27"/>
  <c r="AJ6" i="27"/>
  <c r="AJ5" i="27"/>
  <c r="AJ4" i="27"/>
  <c r="AJ3" i="27"/>
  <c r="AJ2" i="27"/>
  <c r="B2" i="26"/>
  <c r="AJ14" i="26"/>
  <c r="AJ13" i="26"/>
  <c r="AJ12" i="26"/>
  <c r="AJ11" i="26"/>
  <c r="AJ10" i="26"/>
  <c r="AJ9" i="26"/>
  <c r="AJ8" i="26"/>
  <c r="AJ7" i="26"/>
  <c r="AJ6" i="26"/>
  <c r="AJ5" i="26"/>
  <c r="AJ4" i="26"/>
  <c r="AJ3" i="26"/>
  <c r="AJ2" i="26"/>
  <c r="AC26" i="44" l="1"/>
  <c r="AC26" i="45"/>
  <c r="W23" i="44"/>
  <c r="W25" i="44"/>
  <c r="W24" i="44"/>
  <c r="W21" i="44"/>
  <c r="W22" i="44"/>
  <c r="W26" i="44"/>
  <c r="W20" i="44"/>
  <c r="X25" i="44"/>
  <c r="X21" i="44"/>
  <c r="X26" i="44"/>
  <c r="X23" i="44"/>
  <c r="X24" i="44"/>
  <c r="X22" i="44"/>
  <c r="U23" i="44"/>
  <c r="U19" i="44"/>
  <c r="U24" i="44"/>
  <c r="U20" i="44"/>
  <c r="U25" i="44"/>
  <c r="U26" i="44"/>
  <c r="U18" i="44"/>
  <c r="U22" i="44"/>
  <c r="U21" i="44"/>
  <c r="V25" i="44"/>
  <c r="V21" i="44"/>
  <c r="V23" i="44"/>
  <c r="V26" i="44"/>
  <c r="V20" i="44"/>
  <c r="V19" i="44"/>
  <c r="V24" i="44"/>
  <c r="V22" i="44"/>
  <c r="U23" i="45"/>
  <c r="U19" i="45"/>
  <c r="U20" i="45"/>
  <c r="U21" i="45"/>
  <c r="U22" i="45"/>
  <c r="U25" i="45"/>
  <c r="U26" i="45"/>
  <c r="U18" i="45"/>
  <c r="U24" i="45"/>
  <c r="V25" i="45"/>
  <c r="V21" i="45"/>
  <c r="V26" i="45"/>
  <c r="V23" i="45"/>
  <c r="V20" i="45"/>
  <c r="V22" i="45"/>
  <c r="V24" i="45"/>
  <c r="V19" i="45"/>
  <c r="Y23" i="45"/>
  <c r="Y24" i="45"/>
  <c r="Y26" i="45"/>
  <c r="Y25" i="45"/>
  <c r="Y22" i="45"/>
  <c r="X25" i="45"/>
  <c r="X21" i="45"/>
  <c r="X23" i="45"/>
  <c r="X26" i="45"/>
  <c r="X24" i="45"/>
  <c r="X22" i="45"/>
  <c r="C4" i="26"/>
  <c r="C6" i="26"/>
  <c r="C8" i="26"/>
  <c r="C10" i="26"/>
  <c r="C12" i="26"/>
  <c r="C14" i="26"/>
  <c r="C16" i="26"/>
  <c r="C18" i="26"/>
  <c r="C20" i="26"/>
  <c r="C22" i="26"/>
  <c r="C24" i="26"/>
  <c r="C26" i="26"/>
  <c r="C3" i="26"/>
  <c r="C5" i="26"/>
  <c r="C7" i="26"/>
  <c r="C9" i="26"/>
  <c r="C11" i="26"/>
  <c r="C13" i="26"/>
  <c r="C15" i="26"/>
  <c r="C17" i="26"/>
  <c r="C19" i="26"/>
  <c r="C21" i="26"/>
  <c r="C23" i="26"/>
  <c r="C25" i="26"/>
  <c r="C2" i="26"/>
  <c r="C3" i="27"/>
  <c r="C5" i="27"/>
  <c r="C7" i="27"/>
  <c r="C9" i="27"/>
  <c r="C11" i="27"/>
  <c r="C13" i="27"/>
  <c r="C15" i="27"/>
  <c r="C17" i="27"/>
  <c r="C19" i="27"/>
  <c r="C21" i="27"/>
  <c r="C23" i="27"/>
  <c r="C25" i="27"/>
  <c r="C4" i="27"/>
  <c r="C8" i="27"/>
  <c r="C12" i="27"/>
  <c r="C16" i="27"/>
  <c r="C20" i="27"/>
  <c r="C24" i="27"/>
  <c r="C6" i="27"/>
  <c r="C14" i="27"/>
  <c r="C22" i="27"/>
  <c r="C10" i="27"/>
  <c r="C18" i="27"/>
  <c r="C26" i="27"/>
  <c r="C2" i="27"/>
  <c r="C3" i="28"/>
  <c r="C5" i="28"/>
  <c r="C7" i="28"/>
  <c r="C9" i="28"/>
  <c r="C11" i="28"/>
  <c r="C13" i="28"/>
  <c r="C15" i="28"/>
  <c r="C17" i="28"/>
  <c r="C19" i="28"/>
  <c r="C21" i="28"/>
  <c r="C23" i="28"/>
  <c r="C25" i="28"/>
  <c r="C4" i="28"/>
  <c r="C8" i="28"/>
  <c r="C12" i="28"/>
  <c r="C16" i="28"/>
  <c r="C20" i="28"/>
  <c r="C24" i="28"/>
  <c r="C6" i="28"/>
  <c r="C14" i="28"/>
  <c r="C22" i="28"/>
  <c r="C2" i="28"/>
  <c r="C10" i="28"/>
  <c r="C18" i="28"/>
  <c r="C26" i="28"/>
  <c r="C3" i="29"/>
  <c r="C5" i="29"/>
  <c r="C7" i="29"/>
  <c r="C9" i="29"/>
  <c r="C11" i="29"/>
  <c r="C13" i="29"/>
  <c r="C15" i="29"/>
  <c r="C17" i="29"/>
  <c r="C19" i="29"/>
  <c r="C21" i="29"/>
  <c r="C23" i="29"/>
  <c r="C25" i="29"/>
  <c r="C4" i="29"/>
  <c r="C8" i="29"/>
  <c r="C12" i="29"/>
  <c r="C16" i="29"/>
  <c r="C20" i="29"/>
  <c r="C24" i="29"/>
  <c r="C6" i="29"/>
  <c r="C14" i="29"/>
  <c r="C22" i="29"/>
  <c r="C10" i="29"/>
  <c r="C18" i="29"/>
  <c r="C26" i="29"/>
  <c r="C2" i="29"/>
  <c r="C3" i="30"/>
  <c r="C5" i="30"/>
  <c r="C7" i="30"/>
  <c r="C9" i="30"/>
  <c r="C11" i="30"/>
  <c r="C13" i="30"/>
  <c r="C15" i="30"/>
  <c r="C17" i="30"/>
  <c r="C19" i="30"/>
  <c r="C21" i="30"/>
  <c r="C23" i="30"/>
  <c r="C25" i="30"/>
  <c r="C4" i="30"/>
  <c r="C8" i="30"/>
  <c r="C12" i="30"/>
  <c r="C16" i="30"/>
  <c r="C20" i="30"/>
  <c r="C24" i="30"/>
  <c r="C6" i="30"/>
  <c r="C14" i="30"/>
  <c r="C22" i="30"/>
  <c r="C2" i="30"/>
  <c r="C10" i="30"/>
  <c r="C18" i="30"/>
  <c r="C26" i="30"/>
  <c r="C3" i="31"/>
  <c r="C5" i="31"/>
  <c r="C7" i="31"/>
  <c r="C9" i="31"/>
  <c r="C11" i="31"/>
  <c r="C13" i="31"/>
  <c r="C15" i="31"/>
  <c r="C17" i="31"/>
  <c r="C19" i="31"/>
  <c r="C21" i="31"/>
  <c r="C23" i="31"/>
  <c r="C25" i="31"/>
  <c r="C4" i="31"/>
  <c r="C8" i="31"/>
  <c r="C12" i="31"/>
  <c r="C16" i="31"/>
  <c r="C20" i="31"/>
  <c r="C24" i="31"/>
  <c r="C6" i="31"/>
  <c r="C14" i="31"/>
  <c r="C22" i="31"/>
  <c r="C10" i="31"/>
  <c r="C18" i="31"/>
  <c r="C26" i="31"/>
  <c r="C2" i="31"/>
  <c r="C3" i="32"/>
  <c r="C5" i="32"/>
  <c r="C7" i="32"/>
  <c r="C9" i="32"/>
  <c r="C11" i="32"/>
  <c r="C13" i="32"/>
  <c r="C15" i="32"/>
  <c r="C17" i="32"/>
  <c r="C19" i="32"/>
  <c r="C21" i="32"/>
  <c r="C23" i="32"/>
  <c r="C25" i="32"/>
  <c r="C4" i="32"/>
  <c r="C8" i="32"/>
  <c r="C12" i="32"/>
  <c r="C16" i="32"/>
  <c r="C20" i="32"/>
  <c r="C24" i="32"/>
  <c r="C6" i="32"/>
  <c r="C14" i="32"/>
  <c r="C22" i="32"/>
  <c r="C2" i="32"/>
  <c r="C10" i="32"/>
  <c r="C18" i="32"/>
  <c r="C26" i="32"/>
  <c r="C3" i="33"/>
  <c r="C5" i="33"/>
  <c r="C7" i="33"/>
  <c r="C9" i="33"/>
  <c r="C11" i="33"/>
  <c r="C13" i="33"/>
  <c r="C15" i="33"/>
  <c r="C17" i="33"/>
  <c r="C19" i="33"/>
  <c r="C21" i="33"/>
  <c r="C23" i="33"/>
  <c r="C25" i="33"/>
  <c r="C4" i="33"/>
  <c r="C8" i="33"/>
  <c r="C12" i="33"/>
  <c r="C16" i="33"/>
  <c r="C20" i="33"/>
  <c r="C24" i="33"/>
  <c r="C6" i="33"/>
  <c r="C14" i="33"/>
  <c r="C22" i="33"/>
  <c r="C10" i="33"/>
  <c r="C18" i="33"/>
  <c r="C26" i="33"/>
  <c r="C2" i="33"/>
  <c r="C3" i="34"/>
  <c r="C4" i="34"/>
  <c r="C6" i="34"/>
  <c r="C8" i="34"/>
  <c r="C10" i="34"/>
  <c r="C12" i="34"/>
  <c r="C14" i="34"/>
  <c r="C16" i="34"/>
  <c r="C18" i="34"/>
  <c r="C20" i="34"/>
  <c r="C22" i="34"/>
  <c r="C24" i="34"/>
  <c r="C26" i="34"/>
  <c r="C5" i="34"/>
  <c r="C9" i="34"/>
  <c r="C13" i="34"/>
  <c r="C17" i="34"/>
  <c r="C21" i="34"/>
  <c r="C25" i="34"/>
  <c r="C2" i="34"/>
  <c r="C7" i="34"/>
  <c r="C11" i="34"/>
  <c r="C15" i="34"/>
  <c r="C19" i="34"/>
  <c r="C23" i="34"/>
  <c r="C4" i="35"/>
  <c r="C6" i="35"/>
  <c r="C8" i="35"/>
  <c r="C10" i="35"/>
  <c r="C12" i="35"/>
  <c r="C14" i="35"/>
  <c r="C16" i="35"/>
  <c r="C18" i="35"/>
  <c r="C20" i="35"/>
  <c r="C22" i="35"/>
  <c r="C24" i="35"/>
  <c r="C26" i="35"/>
  <c r="C5" i="35"/>
  <c r="C9" i="35"/>
  <c r="C13" i="35"/>
  <c r="C17" i="35"/>
  <c r="C21" i="35"/>
  <c r="C25" i="35"/>
  <c r="C3" i="35"/>
  <c r="C7" i="35"/>
  <c r="C11" i="35"/>
  <c r="C15" i="35"/>
  <c r="C19" i="35"/>
  <c r="C23" i="35"/>
  <c r="C2" i="35"/>
  <c r="C4" i="36"/>
  <c r="C6" i="36"/>
  <c r="C8" i="36"/>
  <c r="C10" i="36"/>
  <c r="C12" i="36"/>
  <c r="C14" i="36"/>
  <c r="C16" i="36"/>
  <c r="C18" i="36"/>
  <c r="C20" i="36"/>
  <c r="C22" i="36"/>
  <c r="C24" i="36"/>
  <c r="C26" i="36"/>
  <c r="C5" i="36"/>
  <c r="C9" i="36"/>
  <c r="C13" i="36"/>
  <c r="C17" i="36"/>
  <c r="C21" i="36"/>
  <c r="C25" i="36"/>
  <c r="C2" i="36"/>
  <c r="C3" i="36"/>
  <c r="C7" i="36"/>
  <c r="C11" i="36"/>
  <c r="C15" i="36"/>
  <c r="C19" i="36"/>
  <c r="C23" i="36"/>
  <c r="C4" i="37"/>
  <c r="C6" i="37"/>
  <c r="C8" i="37"/>
  <c r="C10" i="37"/>
  <c r="C12" i="37"/>
  <c r="C14" i="37"/>
  <c r="C16" i="37"/>
  <c r="C18" i="37"/>
  <c r="C20" i="37"/>
  <c r="C22" i="37"/>
  <c r="C24" i="37"/>
  <c r="C26" i="37"/>
  <c r="C5" i="37"/>
  <c r="C9" i="37"/>
  <c r="C13" i="37"/>
  <c r="C17" i="37"/>
  <c r="C21" i="37"/>
  <c r="C25" i="37"/>
  <c r="C3" i="37"/>
  <c r="C7" i="37"/>
  <c r="C11" i="37"/>
  <c r="C15" i="37"/>
  <c r="C19" i="37"/>
  <c r="C23" i="37"/>
  <c r="C2" i="37"/>
  <c r="AB26" i="44"/>
  <c r="AB25" i="44"/>
  <c r="AA25" i="44"/>
  <c r="AA24" i="44"/>
  <c r="AA26" i="44"/>
  <c r="Z24" i="44"/>
  <c r="Z25" i="44"/>
  <c r="Z26" i="44"/>
  <c r="Z23" i="44"/>
  <c r="Y23" i="44"/>
  <c r="Y25" i="44"/>
  <c r="Y26" i="44"/>
  <c r="Y24" i="44"/>
  <c r="Y22" i="44"/>
  <c r="Z24" i="45"/>
  <c r="Z23" i="45"/>
  <c r="Z25" i="45"/>
  <c r="Z26" i="45"/>
  <c r="W23" i="45"/>
  <c r="W24" i="45"/>
  <c r="W20" i="45"/>
  <c r="W22" i="45"/>
  <c r="W25" i="45"/>
  <c r="W26" i="45"/>
  <c r="W21" i="45"/>
  <c r="AB26" i="45"/>
  <c r="AB25" i="45"/>
  <c r="AA24" i="45"/>
  <c r="AA25" i="45"/>
  <c r="AA26" i="45"/>
  <c r="AJ13" i="3"/>
  <c r="AJ14" i="3"/>
  <c r="F3" i="30" l="1"/>
  <c r="AD19" i="37"/>
  <c r="AD20" i="37"/>
  <c r="AD24" i="37"/>
  <c r="AD25" i="37"/>
  <c r="AD17" i="37"/>
  <c r="AD23" i="37"/>
  <c r="AD18" i="37"/>
  <c r="AD22" i="37"/>
  <c r="AD26" i="37"/>
  <c r="AD21" i="37"/>
  <c r="AD23" i="35"/>
  <c r="AD20" i="35"/>
  <c r="AD24" i="35"/>
  <c r="AD21" i="35"/>
  <c r="AD19" i="35"/>
  <c r="AD18" i="35"/>
  <c r="AD22" i="35"/>
  <c r="AD26" i="35"/>
  <c r="AD25" i="35"/>
  <c r="AD17" i="35"/>
  <c r="AD21" i="34"/>
  <c r="AD18" i="34"/>
  <c r="AD22" i="34"/>
  <c r="AD26" i="34"/>
  <c r="AD23" i="34"/>
  <c r="AD17" i="34"/>
  <c r="AD25" i="34"/>
  <c r="AD20" i="34"/>
  <c r="AD24" i="34"/>
  <c r="AD19" i="34"/>
  <c r="AD19" i="33"/>
  <c r="AD20" i="33"/>
  <c r="AD24" i="33"/>
  <c r="AD25" i="33"/>
  <c r="AD17" i="33"/>
  <c r="AD23" i="33"/>
  <c r="AD18" i="33"/>
  <c r="AD22" i="33"/>
  <c r="AD26" i="33"/>
  <c r="AD21" i="33"/>
  <c r="AD17" i="32"/>
  <c r="AD25" i="32"/>
  <c r="AD18" i="32"/>
  <c r="AD22" i="32"/>
  <c r="AD26" i="32"/>
  <c r="AD19" i="32"/>
  <c r="AD21" i="32"/>
  <c r="AD20" i="32"/>
  <c r="AD24" i="32"/>
  <c r="AD23" i="32"/>
  <c r="AD23" i="31"/>
  <c r="AD20" i="31"/>
  <c r="AD24" i="31"/>
  <c r="AD21" i="31"/>
  <c r="AD19" i="31"/>
  <c r="AD18" i="31"/>
  <c r="AD22" i="31"/>
  <c r="AD26" i="31"/>
  <c r="AD25" i="31"/>
  <c r="AD17" i="31"/>
  <c r="AD21" i="30"/>
  <c r="AD18" i="30"/>
  <c r="AD22" i="30"/>
  <c r="AD26" i="30"/>
  <c r="AD23" i="30"/>
  <c r="AD17" i="30"/>
  <c r="AD25" i="30"/>
  <c r="AD20" i="30"/>
  <c r="AD24" i="30"/>
  <c r="AD19" i="30"/>
  <c r="AD19" i="29"/>
  <c r="AD20" i="29"/>
  <c r="AD24" i="29"/>
  <c r="AD25" i="29"/>
  <c r="AD17" i="29"/>
  <c r="AD23" i="29"/>
  <c r="AD18" i="29"/>
  <c r="AD22" i="29"/>
  <c r="AD26" i="29"/>
  <c r="AD21" i="29"/>
  <c r="AD17" i="28"/>
  <c r="AD25" i="28"/>
  <c r="AD18" i="28"/>
  <c r="AD22" i="28"/>
  <c r="AD26" i="28"/>
  <c r="AD19" i="28"/>
  <c r="AD21" i="28"/>
  <c r="AD20" i="28"/>
  <c r="AD24" i="28"/>
  <c r="AD23" i="28"/>
  <c r="AD23" i="27"/>
  <c r="AD20" i="27"/>
  <c r="AD24" i="27"/>
  <c r="AD21" i="27"/>
  <c r="AD19" i="27"/>
  <c r="AD18" i="27"/>
  <c r="AD22" i="27"/>
  <c r="AD26" i="27"/>
  <c r="AD25" i="27"/>
  <c r="AC26" i="27" s="1"/>
  <c r="AD17" i="27"/>
  <c r="AD17" i="36"/>
  <c r="AD25" i="36"/>
  <c r="AD18" i="36"/>
  <c r="AD22" i="36"/>
  <c r="AD26" i="36"/>
  <c r="AD19" i="36"/>
  <c r="AD21" i="36"/>
  <c r="AD20" i="36"/>
  <c r="AD24" i="36"/>
  <c r="AD23" i="36"/>
  <c r="AD24" i="26"/>
  <c r="AD20" i="26"/>
  <c r="AD25" i="26"/>
  <c r="AD21" i="26"/>
  <c r="AD17" i="26"/>
  <c r="AD18" i="26"/>
  <c r="AD22" i="26"/>
  <c r="AD26" i="26"/>
  <c r="AD23" i="26"/>
  <c r="AD19" i="26"/>
  <c r="B2" i="3"/>
  <c r="AC26" i="31" l="1"/>
  <c r="AC26" i="34"/>
  <c r="AC26" i="37"/>
  <c r="W22" i="30"/>
  <c r="W23" i="30"/>
  <c r="W26" i="30"/>
  <c r="W20" i="30"/>
  <c r="W21" i="30"/>
  <c r="W25" i="30"/>
  <c r="W24" i="30"/>
  <c r="X21" i="30"/>
  <c r="X24" i="30"/>
  <c r="X25" i="30"/>
  <c r="X22" i="30"/>
  <c r="X26" i="30"/>
  <c r="X23" i="30"/>
  <c r="U20" i="30"/>
  <c r="U22" i="30"/>
  <c r="U23" i="30"/>
  <c r="U26" i="30"/>
  <c r="U18" i="30"/>
  <c r="U19" i="30"/>
  <c r="U21" i="30"/>
  <c r="U24" i="30"/>
  <c r="U25" i="30"/>
  <c r="V19" i="30"/>
  <c r="V20" i="30"/>
  <c r="V21" i="30"/>
  <c r="V24" i="30"/>
  <c r="V25" i="30"/>
  <c r="V22" i="30"/>
  <c r="V23" i="30"/>
  <c r="V26" i="30"/>
  <c r="AB25" i="30"/>
  <c r="AB26" i="30"/>
  <c r="AC26" i="30"/>
  <c r="AA26" i="30"/>
  <c r="AA25" i="30"/>
  <c r="AA24" i="30"/>
  <c r="Z24" i="30"/>
  <c r="Z25" i="30"/>
  <c r="Z23" i="30"/>
  <c r="Z26" i="30"/>
  <c r="Y22" i="30"/>
  <c r="Y23" i="30"/>
  <c r="Y26" i="30"/>
  <c r="Y24" i="30"/>
  <c r="Y25" i="30"/>
  <c r="C4" i="3"/>
  <c r="C6" i="3"/>
  <c r="C8" i="3"/>
  <c r="C10" i="3"/>
  <c r="C12" i="3"/>
  <c r="C14" i="3"/>
  <c r="C16" i="3"/>
  <c r="C18" i="3"/>
  <c r="C20" i="3"/>
  <c r="C22" i="3"/>
  <c r="C24" i="3"/>
  <c r="C26" i="3"/>
  <c r="C3" i="3"/>
  <c r="C5" i="3"/>
  <c r="C7" i="3"/>
  <c r="C9" i="3"/>
  <c r="C11" i="3"/>
  <c r="C13" i="3"/>
  <c r="C15" i="3"/>
  <c r="C17" i="3"/>
  <c r="C19" i="3"/>
  <c r="C21" i="3"/>
  <c r="C23" i="3"/>
  <c r="C25" i="3"/>
  <c r="C2" i="3"/>
  <c r="W23" i="26"/>
  <c r="W25" i="26"/>
  <c r="W24" i="26"/>
  <c r="W22" i="26"/>
  <c r="W21" i="26"/>
  <c r="W26" i="26"/>
  <c r="W20" i="26"/>
  <c r="V25" i="26"/>
  <c r="V21" i="26"/>
  <c r="V23" i="26"/>
  <c r="V19" i="26"/>
  <c r="V24" i="26"/>
  <c r="V22" i="26"/>
  <c r="V20" i="26"/>
  <c r="V26" i="26"/>
  <c r="Y23" i="26"/>
  <c r="Y25" i="26"/>
  <c r="Y22" i="26"/>
  <c r="Y26" i="26"/>
  <c r="Y24" i="26"/>
  <c r="X24" i="26"/>
  <c r="X23" i="26"/>
  <c r="X21" i="26"/>
  <c r="X22" i="26"/>
  <c r="X25" i="26"/>
  <c r="X26" i="26"/>
  <c r="AA25" i="36"/>
  <c r="AA24" i="36"/>
  <c r="AA26" i="36"/>
  <c r="X24" i="36"/>
  <c r="X23" i="36"/>
  <c r="X25" i="36"/>
  <c r="X21" i="36"/>
  <c r="X26" i="36"/>
  <c r="X22" i="36"/>
  <c r="W26" i="36"/>
  <c r="W22" i="36"/>
  <c r="W20" i="36"/>
  <c r="W21" i="36"/>
  <c r="W23" i="36"/>
  <c r="W25" i="36"/>
  <c r="W24" i="36"/>
  <c r="Z25" i="36"/>
  <c r="Z23" i="36"/>
  <c r="Z26" i="36"/>
  <c r="Z24" i="36"/>
  <c r="AC26" i="36"/>
  <c r="U24" i="27"/>
  <c r="U20" i="27"/>
  <c r="U22" i="27"/>
  <c r="U26" i="27"/>
  <c r="U18" i="27"/>
  <c r="U25" i="27"/>
  <c r="U23" i="27"/>
  <c r="U19" i="27"/>
  <c r="U21" i="27"/>
  <c r="V26" i="27"/>
  <c r="V22" i="27"/>
  <c r="V20" i="27"/>
  <c r="V21" i="27"/>
  <c r="V19" i="27"/>
  <c r="V24" i="27"/>
  <c r="V23" i="27"/>
  <c r="V25" i="27"/>
  <c r="Y25" i="27"/>
  <c r="Y23" i="27"/>
  <c r="Y26" i="27"/>
  <c r="Y24" i="27"/>
  <c r="Y22" i="27"/>
  <c r="X23" i="27"/>
  <c r="X24" i="27"/>
  <c r="X22" i="27"/>
  <c r="X25" i="27"/>
  <c r="X26" i="27"/>
  <c r="X21" i="27"/>
  <c r="AA25" i="28"/>
  <c r="AA24" i="28"/>
  <c r="AA26" i="28"/>
  <c r="X25" i="28"/>
  <c r="X21" i="28"/>
  <c r="X26" i="28"/>
  <c r="X23" i="28"/>
  <c r="X24" i="28"/>
  <c r="X22" i="28"/>
  <c r="W26" i="28"/>
  <c r="W22" i="28"/>
  <c r="W20" i="28"/>
  <c r="W23" i="28"/>
  <c r="W25" i="28"/>
  <c r="W24" i="28"/>
  <c r="W21" i="28"/>
  <c r="Z25" i="28"/>
  <c r="Z23" i="28"/>
  <c r="Z26" i="28"/>
  <c r="Z24" i="28"/>
  <c r="AC26" i="28"/>
  <c r="Y23" i="29"/>
  <c r="Y24" i="29"/>
  <c r="Y26" i="29"/>
  <c r="Y25" i="29"/>
  <c r="Y22" i="29"/>
  <c r="Z24" i="29"/>
  <c r="Z23" i="29"/>
  <c r="Z25" i="29"/>
  <c r="Z26" i="29"/>
  <c r="AA26" i="29"/>
  <c r="AA25" i="29"/>
  <c r="AA24" i="29"/>
  <c r="AC26" i="29"/>
  <c r="X24" i="29"/>
  <c r="X22" i="29"/>
  <c r="X21" i="29"/>
  <c r="X26" i="29"/>
  <c r="X25" i="29"/>
  <c r="X23" i="29"/>
  <c r="U23" i="31"/>
  <c r="U19" i="31"/>
  <c r="U20" i="31"/>
  <c r="U24" i="31"/>
  <c r="U22" i="31"/>
  <c r="U25" i="31"/>
  <c r="U26" i="31"/>
  <c r="U18" i="31"/>
  <c r="U21" i="31"/>
  <c r="V25" i="31"/>
  <c r="V21" i="31"/>
  <c r="V26" i="31"/>
  <c r="V22" i="31"/>
  <c r="V20" i="31"/>
  <c r="V23" i="31"/>
  <c r="V24" i="31"/>
  <c r="V19" i="31"/>
  <c r="Y26" i="31"/>
  <c r="Y22" i="31"/>
  <c r="Y25" i="31"/>
  <c r="Y23" i="31"/>
  <c r="Y24" i="31"/>
  <c r="X24" i="31"/>
  <c r="X22" i="31"/>
  <c r="X21" i="31"/>
  <c r="X26" i="31"/>
  <c r="X25" i="31"/>
  <c r="X23" i="31"/>
  <c r="AA24" i="32"/>
  <c r="AA26" i="32"/>
  <c r="AA25" i="32"/>
  <c r="X23" i="32"/>
  <c r="X25" i="32"/>
  <c r="X24" i="32"/>
  <c r="X26" i="32"/>
  <c r="X22" i="32"/>
  <c r="X21" i="32"/>
  <c r="W25" i="32"/>
  <c r="W21" i="32"/>
  <c r="W23" i="32"/>
  <c r="W26" i="32"/>
  <c r="W24" i="32"/>
  <c r="W20" i="32"/>
  <c r="W22" i="32"/>
  <c r="Z26" i="32"/>
  <c r="Z25" i="32"/>
  <c r="Z24" i="32"/>
  <c r="Z23" i="32"/>
  <c r="AC26" i="32"/>
  <c r="Y24" i="33"/>
  <c r="Y22" i="33"/>
  <c r="Y23" i="33"/>
  <c r="Y25" i="33"/>
  <c r="Y26" i="33"/>
  <c r="Z26" i="33"/>
  <c r="Z24" i="33"/>
  <c r="Z23" i="33"/>
  <c r="Z25" i="33"/>
  <c r="AA25" i="33"/>
  <c r="AA24" i="33"/>
  <c r="AA26" i="33"/>
  <c r="AC26" i="33"/>
  <c r="X23" i="33"/>
  <c r="X24" i="33"/>
  <c r="X22" i="33"/>
  <c r="X25" i="33"/>
  <c r="X26" i="33"/>
  <c r="X21" i="33"/>
  <c r="W23" i="34"/>
  <c r="W24" i="34"/>
  <c r="W20" i="34"/>
  <c r="W26" i="34"/>
  <c r="W21" i="34"/>
  <c r="W22" i="34"/>
  <c r="W25" i="34"/>
  <c r="X24" i="34"/>
  <c r="X22" i="34"/>
  <c r="X25" i="34"/>
  <c r="X21" i="34"/>
  <c r="X23" i="34"/>
  <c r="X26" i="34"/>
  <c r="U26" i="34"/>
  <c r="U22" i="34"/>
  <c r="U18" i="34"/>
  <c r="U25" i="34"/>
  <c r="U24" i="34"/>
  <c r="U23" i="34"/>
  <c r="U19" i="34"/>
  <c r="U20" i="34"/>
  <c r="U21" i="34"/>
  <c r="V24" i="34"/>
  <c r="V20" i="34"/>
  <c r="V19" i="34"/>
  <c r="V23" i="34"/>
  <c r="V21" i="34"/>
  <c r="V25" i="34"/>
  <c r="V26" i="34"/>
  <c r="V22" i="34"/>
  <c r="U24" i="35"/>
  <c r="U20" i="35"/>
  <c r="U19" i="35"/>
  <c r="U23" i="35"/>
  <c r="U25" i="35"/>
  <c r="U26" i="35"/>
  <c r="U22" i="35"/>
  <c r="U21" i="35"/>
  <c r="U18" i="35"/>
  <c r="V23" i="35"/>
  <c r="V19" i="35"/>
  <c r="V24" i="35"/>
  <c r="V25" i="35"/>
  <c r="V26" i="35"/>
  <c r="V22" i="35"/>
  <c r="V21" i="35"/>
  <c r="V20" i="35"/>
  <c r="Y25" i="35"/>
  <c r="Y26" i="35"/>
  <c r="Y23" i="35"/>
  <c r="Y24" i="35"/>
  <c r="Y22" i="35"/>
  <c r="X23" i="35"/>
  <c r="X25" i="35"/>
  <c r="X21" i="35"/>
  <c r="X22" i="35"/>
  <c r="X26" i="35"/>
  <c r="X24" i="35"/>
  <c r="Y24" i="37"/>
  <c r="Y22" i="37"/>
  <c r="Y25" i="37"/>
  <c r="Y26" i="37"/>
  <c r="Y23" i="37"/>
  <c r="Z23" i="37"/>
  <c r="Z25" i="37"/>
  <c r="Z26" i="37"/>
  <c r="Z24" i="37"/>
  <c r="AA24" i="37"/>
  <c r="AA26" i="37"/>
  <c r="AA25" i="37"/>
  <c r="X26" i="37"/>
  <c r="X22" i="37"/>
  <c r="X21" i="37"/>
  <c r="X25" i="37"/>
  <c r="X24" i="37"/>
  <c r="X23" i="37"/>
  <c r="AA25" i="26"/>
  <c r="AA24" i="26"/>
  <c r="AA26" i="26"/>
  <c r="Z24" i="26"/>
  <c r="Z23" i="26"/>
  <c r="Z25" i="26"/>
  <c r="Z26" i="26"/>
  <c r="U23" i="26"/>
  <c r="U19" i="26"/>
  <c r="U24" i="26"/>
  <c r="U25" i="26"/>
  <c r="U26" i="26"/>
  <c r="U18" i="26"/>
  <c r="U20" i="26"/>
  <c r="U22" i="26"/>
  <c r="U21" i="26"/>
  <c r="AC26" i="26"/>
  <c r="AB25" i="26"/>
  <c r="AB26" i="26"/>
  <c r="AB25" i="36"/>
  <c r="AB26" i="36"/>
  <c r="Y26" i="36"/>
  <c r="Y22" i="36"/>
  <c r="Y24" i="36"/>
  <c r="Y23" i="36"/>
  <c r="Y25" i="36"/>
  <c r="V24" i="36"/>
  <c r="V20" i="36"/>
  <c r="V22" i="36"/>
  <c r="V19" i="36"/>
  <c r="V21" i="36"/>
  <c r="V26" i="36"/>
  <c r="V25" i="36"/>
  <c r="V23" i="36"/>
  <c r="U23" i="36"/>
  <c r="U19" i="36"/>
  <c r="U21" i="36"/>
  <c r="U20" i="36"/>
  <c r="U26" i="36"/>
  <c r="U18" i="36"/>
  <c r="U25" i="36"/>
  <c r="U22" i="36"/>
  <c r="U24" i="36"/>
  <c r="Z23" i="27"/>
  <c r="Z25" i="27"/>
  <c r="Z26" i="27"/>
  <c r="Z24" i="27"/>
  <c r="W25" i="27"/>
  <c r="W21" i="27"/>
  <c r="W23" i="27"/>
  <c r="W24" i="27"/>
  <c r="W20" i="27"/>
  <c r="W26" i="27"/>
  <c r="W22" i="27"/>
  <c r="AB26" i="27"/>
  <c r="AB25" i="27"/>
  <c r="AA25" i="27"/>
  <c r="AA24" i="27"/>
  <c r="AA26" i="27"/>
  <c r="AB26" i="28"/>
  <c r="AB25" i="28"/>
  <c r="Y26" i="28"/>
  <c r="Y22" i="28"/>
  <c r="Y24" i="28"/>
  <c r="Y23" i="28"/>
  <c r="Y25" i="28"/>
  <c r="V24" i="28"/>
  <c r="V20" i="28"/>
  <c r="V22" i="28"/>
  <c r="V19" i="28"/>
  <c r="V21" i="28"/>
  <c r="V25" i="28"/>
  <c r="V23" i="28"/>
  <c r="V26" i="28"/>
  <c r="U26" i="28"/>
  <c r="U22" i="28"/>
  <c r="U18" i="28"/>
  <c r="U21" i="28"/>
  <c r="U19" i="28"/>
  <c r="U20" i="28"/>
  <c r="U23" i="28"/>
  <c r="U24" i="28"/>
  <c r="U25" i="28"/>
  <c r="V25" i="29"/>
  <c r="V21" i="29"/>
  <c r="V26" i="29"/>
  <c r="V23" i="29"/>
  <c r="V20" i="29"/>
  <c r="V22" i="29"/>
  <c r="V24" i="29"/>
  <c r="V19" i="29"/>
  <c r="U26" i="29"/>
  <c r="U22" i="29"/>
  <c r="U18" i="29"/>
  <c r="U25" i="29"/>
  <c r="U24" i="29"/>
  <c r="U23" i="29"/>
  <c r="U19" i="29"/>
  <c r="U20" i="29"/>
  <c r="U21" i="29"/>
  <c r="AB25" i="29"/>
  <c r="AB26" i="29"/>
  <c r="W26" i="29"/>
  <c r="W22" i="29"/>
  <c r="W21" i="29"/>
  <c r="W25" i="29"/>
  <c r="W23" i="29"/>
  <c r="W24" i="29"/>
  <c r="W20" i="29"/>
  <c r="Z24" i="31"/>
  <c r="Z23" i="31"/>
  <c r="Z25" i="31"/>
  <c r="Z26" i="31"/>
  <c r="W26" i="31"/>
  <c r="W22" i="31"/>
  <c r="W21" i="31"/>
  <c r="W20" i="31"/>
  <c r="W23" i="31"/>
  <c r="W24" i="31"/>
  <c r="W25" i="31"/>
  <c r="AB25" i="31"/>
  <c r="AB26" i="31"/>
  <c r="AA24" i="31"/>
  <c r="AA26" i="31"/>
  <c r="AA25" i="31"/>
  <c r="AB25" i="32"/>
  <c r="AB26" i="32"/>
  <c r="Y25" i="32"/>
  <c r="Y26" i="32"/>
  <c r="Y23" i="32"/>
  <c r="Y24" i="32"/>
  <c r="Y22" i="32"/>
  <c r="V23" i="32"/>
  <c r="V19" i="32"/>
  <c r="V21" i="32"/>
  <c r="V20" i="32"/>
  <c r="V22" i="32"/>
  <c r="V25" i="32"/>
  <c r="V26" i="32"/>
  <c r="V24" i="32"/>
  <c r="U24" i="32"/>
  <c r="U20" i="32"/>
  <c r="U19" i="32"/>
  <c r="U23" i="32"/>
  <c r="U21" i="32"/>
  <c r="U18" i="32"/>
  <c r="U25" i="32"/>
  <c r="U26" i="32"/>
  <c r="U22" i="32"/>
  <c r="V23" i="33"/>
  <c r="V19" i="33"/>
  <c r="V25" i="33"/>
  <c r="V24" i="33"/>
  <c r="V26" i="33"/>
  <c r="V22" i="33"/>
  <c r="V20" i="33"/>
  <c r="V21" i="33"/>
  <c r="U25" i="33"/>
  <c r="U21" i="33"/>
  <c r="U23" i="33"/>
  <c r="U19" i="33"/>
  <c r="U24" i="33"/>
  <c r="U20" i="33"/>
  <c r="U22" i="33"/>
  <c r="U26" i="33"/>
  <c r="U18" i="33"/>
  <c r="AB26" i="33"/>
  <c r="AB25" i="33"/>
  <c r="W24" i="33"/>
  <c r="W20" i="33"/>
  <c r="W26" i="33"/>
  <c r="W22" i="33"/>
  <c r="W25" i="33"/>
  <c r="W21" i="33"/>
  <c r="W23" i="33"/>
  <c r="AB25" i="34"/>
  <c r="AB26" i="34"/>
  <c r="AA26" i="34"/>
  <c r="AA25" i="34"/>
  <c r="AA24" i="34"/>
  <c r="Z25" i="34"/>
  <c r="Z26" i="34"/>
  <c r="Z23" i="34"/>
  <c r="Z24" i="34"/>
  <c r="Y23" i="34"/>
  <c r="Y24" i="34"/>
  <c r="Y26" i="34"/>
  <c r="Y25" i="34"/>
  <c r="Y22" i="34"/>
  <c r="AC26" i="35"/>
  <c r="Z26" i="35"/>
  <c r="Z25" i="35"/>
  <c r="Z23" i="35"/>
  <c r="Z24" i="35"/>
  <c r="W25" i="35"/>
  <c r="W21" i="35"/>
  <c r="W22" i="35"/>
  <c r="W24" i="35"/>
  <c r="W20" i="35"/>
  <c r="W23" i="35"/>
  <c r="W26" i="35"/>
  <c r="AB26" i="35"/>
  <c r="AB25" i="35"/>
  <c r="AA24" i="35"/>
  <c r="AA26" i="35"/>
  <c r="AA25" i="35"/>
  <c r="V26" i="37"/>
  <c r="V22" i="37"/>
  <c r="V20" i="37"/>
  <c r="V21" i="37"/>
  <c r="V19" i="37"/>
  <c r="V24" i="37"/>
  <c r="V23" i="37"/>
  <c r="V25" i="37"/>
  <c r="U24" i="37"/>
  <c r="U20" i="37"/>
  <c r="U22" i="37"/>
  <c r="U26" i="37"/>
  <c r="U18" i="37"/>
  <c r="U25" i="37"/>
  <c r="U23" i="37"/>
  <c r="U19" i="37"/>
  <c r="U21" i="37"/>
  <c r="AB25" i="37"/>
  <c r="AB26" i="37"/>
  <c r="W24" i="37"/>
  <c r="W20" i="37"/>
  <c r="W26" i="37"/>
  <c r="W22" i="37"/>
  <c r="W25" i="37"/>
  <c r="W21" i="37"/>
  <c r="W23" i="37"/>
  <c r="AJ12" i="3"/>
  <c r="AJ11" i="3"/>
  <c r="AJ10" i="3"/>
  <c r="AJ9" i="3"/>
  <c r="AJ8" i="3"/>
  <c r="AJ7" i="3"/>
  <c r="AJ6" i="3"/>
  <c r="AJ5" i="3"/>
  <c r="AJ4" i="3"/>
  <c r="AJ3" i="3"/>
  <c r="AJ2" i="3"/>
  <c r="AD26" i="3" l="1"/>
  <c r="AD22" i="3"/>
  <c r="AD18" i="3"/>
  <c r="AD14" i="3"/>
  <c r="AD10" i="3"/>
  <c r="AD6" i="3"/>
  <c r="AD23" i="3"/>
  <c r="AD19" i="3"/>
  <c r="AD15" i="3"/>
  <c r="AD11" i="3"/>
  <c r="AD7" i="3"/>
  <c r="AD20" i="3"/>
  <c r="AD12" i="3"/>
  <c r="AD25" i="3"/>
  <c r="AD17" i="3"/>
  <c r="AD9" i="3"/>
  <c r="AD24" i="3"/>
  <c r="AD16" i="3"/>
  <c r="AD8" i="3"/>
  <c r="AD21" i="3"/>
  <c r="AD13" i="3"/>
  <c r="AD5" i="3"/>
  <c r="AD3" i="3"/>
  <c r="AD4" i="3"/>
  <c r="F3" i="3"/>
  <c r="AD2" i="3"/>
  <c r="AB25" i="3" l="1"/>
  <c r="F26" i="3"/>
  <c r="F25" i="3"/>
  <c r="F24" i="3"/>
  <c r="F23" i="3"/>
  <c r="F22" i="3"/>
  <c r="H25" i="3"/>
  <c r="H24" i="3"/>
  <c r="H23" i="3"/>
  <c r="H22" i="3"/>
  <c r="H26" i="3"/>
  <c r="I24" i="3"/>
  <c r="I22" i="3"/>
  <c r="I26" i="3"/>
  <c r="I25" i="3"/>
  <c r="I23" i="3"/>
  <c r="Y26" i="3"/>
  <c r="Y25" i="3"/>
  <c r="Y24" i="3"/>
  <c r="Y23" i="3"/>
  <c r="T25" i="3"/>
  <c r="T24" i="3"/>
  <c r="T23" i="3"/>
  <c r="T22" i="3"/>
  <c r="T26" i="3"/>
  <c r="M24" i="3"/>
  <c r="M22" i="3"/>
  <c r="M25" i="3"/>
  <c r="M23" i="3"/>
  <c r="M26" i="3"/>
  <c r="X24" i="3"/>
  <c r="X23" i="3"/>
  <c r="X22" i="3"/>
  <c r="X25" i="3"/>
  <c r="X26" i="3"/>
  <c r="O25" i="3"/>
  <c r="O23" i="3"/>
  <c r="O26" i="3"/>
  <c r="O24" i="3"/>
  <c r="O22" i="3"/>
  <c r="W25" i="3"/>
  <c r="W23" i="3"/>
  <c r="W26" i="3"/>
  <c r="W24" i="3"/>
  <c r="W22" i="3"/>
  <c r="J26" i="3"/>
  <c r="J25" i="3"/>
  <c r="J24" i="3"/>
  <c r="J23" i="3"/>
  <c r="J22" i="3"/>
  <c r="R26" i="3"/>
  <c r="R25" i="3"/>
  <c r="R24" i="3"/>
  <c r="R23" i="3"/>
  <c r="R22" i="3"/>
  <c r="Y22" i="3"/>
  <c r="Z26" i="3"/>
  <c r="Z25" i="3"/>
  <c r="Z24" i="3"/>
  <c r="G25" i="3"/>
  <c r="G23" i="3"/>
  <c r="G26" i="3"/>
  <c r="G24" i="3"/>
  <c r="G22" i="3"/>
  <c r="Q24" i="3"/>
  <c r="Q22" i="3"/>
  <c r="Q26" i="3"/>
  <c r="Q25" i="3"/>
  <c r="Q23" i="3"/>
  <c r="L25" i="3"/>
  <c r="L24" i="3"/>
  <c r="L23" i="3"/>
  <c r="L22" i="3"/>
  <c r="L26" i="3"/>
  <c r="AA24" i="3"/>
  <c r="AB26" i="3"/>
  <c r="U24" i="3"/>
  <c r="U22" i="3"/>
  <c r="U25" i="3"/>
  <c r="U23" i="3"/>
  <c r="U26" i="3"/>
  <c r="P24" i="3"/>
  <c r="P23" i="3"/>
  <c r="P22" i="3"/>
  <c r="P25" i="3"/>
  <c r="P26" i="3"/>
  <c r="K25" i="3"/>
  <c r="K23" i="3"/>
  <c r="K24" i="3"/>
  <c r="K22" i="3"/>
  <c r="K26" i="3"/>
  <c r="S25" i="3"/>
  <c r="S23" i="3"/>
  <c r="S24" i="3"/>
  <c r="S22" i="3"/>
  <c r="S26" i="3"/>
  <c r="Z23" i="3"/>
  <c r="AA26" i="3"/>
  <c r="AA25" i="3"/>
  <c r="N25" i="3"/>
  <c r="N26" i="3"/>
  <c r="N24" i="3"/>
  <c r="N23" i="3"/>
  <c r="N22" i="3"/>
  <c r="V25" i="3"/>
  <c r="V26" i="3"/>
  <c r="V24" i="3"/>
  <c r="V23" i="3"/>
  <c r="V22" i="3"/>
  <c r="AC26" i="3"/>
  <c r="E3" i="3"/>
  <c r="D3" i="3" s="1"/>
  <c r="F12" i="3"/>
  <c r="F19" i="3"/>
  <c r="F20" i="3"/>
  <c r="F9" i="3"/>
  <c r="F8" i="3"/>
  <c r="F6" i="3"/>
  <c r="F14" i="3"/>
  <c r="F13" i="3"/>
  <c r="F7" i="3"/>
  <c r="F10" i="3"/>
  <c r="F5" i="3"/>
  <c r="F21" i="3"/>
  <c r="F16" i="3"/>
  <c r="F18" i="3"/>
  <c r="F15" i="3"/>
  <c r="F17" i="3"/>
  <c r="F11" i="3"/>
  <c r="F4" i="3"/>
  <c r="P19" i="3"/>
  <c r="P17" i="3"/>
  <c r="P15" i="3"/>
  <c r="P18" i="3"/>
  <c r="P16" i="3"/>
  <c r="P21" i="3"/>
  <c r="P14" i="3"/>
  <c r="P13" i="3"/>
  <c r="P20" i="3"/>
  <c r="W20" i="3"/>
  <c r="W21" i="3"/>
  <c r="H5" i="3"/>
  <c r="H20" i="3"/>
  <c r="H14" i="3"/>
  <c r="H7" i="3"/>
  <c r="H15" i="3"/>
  <c r="H8" i="3"/>
  <c r="H16" i="3"/>
  <c r="H6" i="3"/>
  <c r="H18" i="3"/>
  <c r="H12" i="3"/>
  <c r="H17" i="3"/>
  <c r="H21" i="3"/>
  <c r="H19" i="3"/>
  <c r="H13" i="3"/>
  <c r="H11" i="3"/>
  <c r="H10" i="3"/>
  <c r="H9" i="3"/>
  <c r="G21" i="3"/>
  <c r="G19" i="3"/>
  <c r="G16" i="3"/>
  <c r="G10" i="3"/>
  <c r="G13" i="3"/>
  <c r="G17" i="3"/>
  <c r="G5" i="3"/>
  <c r="G18" i="3"/>
  <c r="G4" i="3"/>
  <c r="G8" i="3"/>
  <c r="G9" i="3"/>
  <c r="G6" i="3"/>
  <c r="G15" i="3"/>
  <c r="G11" i="3"/>
  <c r="G20" i="3"/>
  <c r="G14" i="3"/>
  <c r="G7" i="3"/>
  <c r="G12" i="3"/>
  <c r="O21" i="3"/>
  <c r="O19" i="3"/>
  <c r="O14" i="3"/>
  <c r="O17" i="3"/>
  <c r="O18" i="3"/>
  <c r="O13" i="3"/>
  <c r="O15" i="3"/>
  <c r="O12" i="3"/>
  <c r="O20" i="3"/>
  <c r="O16" i="3"/>
  <c r="V19" i="3"/>
  <c r="V21" i="3"/>
  <c r="V20" i="3"/>
  <c r="R15" i="3"/>
  <c r="R19" i="3"/>
  <c r="R16" i="3"/>
  <c r="R21" i="3"/>
  <c r="R20" i="3"/>
  <c r="R18" i="3"/>
  <c r="R17" i="3"/>
  <c r="I17" i="3"/>
  <c r="I9" i="3"/>
  <c r="I7" i="3"/>
  <c r="I21" i="3"/>
  <c r="I16" i="3"/>
  <c r="I10" i="3"/>
  <c r="I11" i="3"/>
  <c r="I18" i="3"/>
  <c r="I6" i="3"/>
  <c r="I19" i="3"/>
  <c r="I20" i="3"/>
  <c r="I15" i="3"/>
  <c r="I14" i="3"/>
  <c r="I13" i="3"/>
  <c r="I12" i="3"/>
  <c r="I8" i="3"/>
  <c r="Q17" i="3"/>
  <c r="Q21" i="3"/>
  <c r="Q14" i="3"/>
  <c r="Q18" i="3"/>
  <c r="Q19" i="3"/>
  <c r="Q15" i="3"/>
  <c r="Q16" i="3"/>
  <c r="Q20" i="3"/>
  <c r="X21" i="3"/>
  <c r="N11" i="3"/>
  <c r="N13" i="3"/>
  <c r="N16" i="3"/>
  <c r="N14" i="3"/>
  <c r="N20" i="3"/>
  <c r="N17" i="3"/>
  <c r="N15" i="3"/>
  <c r="N21" i="3"/>
  <c r="N12" i="3"/>
  <c r="N18" i="3"/>
  <c r="N19" i="3"/>
  <c r="J11" i="3"/>
  <c r="J13" i="3"/>
  <c r="J20" i="3"/>
  <c r="J8" i="3"/>
  <c r="J7" i="3"/>
  <c r="J19" i="3"/>
  <c r="J9" i="3"/>
  <c r="J21" i="3"/>
  <c r="J10" i="3"/>
  <c r="J12" i="3"/>
  <c r="J16" i="3"/>
  <c r="J17" i="3"/>
  <c r="J18" i="3"/>
  <c r="J15" i="3"/>
  <c r="J14" i="3"/>
  <c r="K21" i="3"/>
  <c r="K19" i="3"/>
  <c r="K9" i="3"/>
  <c r="K10" i="3"/>
  <c r="K17" i="3"/>
  <c r="K15" i="3"/>
  <c r="K14" i="3"/>
  <c r="K16" i="3"/>
  <c r="K13" i="3"/>
  <c r="K11" i="3"/>
  <c r="K18" i="3"/>
  <c r="K20" i="3"/>
  <c r="K8" i="3"/>
  <c r="K12" i="3"/>
  <c r="S16" i="3"/>
  <c r="S17" i="3"/>
  <c r="S20" i="3"/>
  <c r="S21" i="3"/>
  <c r="S19" i="3"/>
  <c r="S18" i="3"/>
  <c r="T19" i="3"/>
  <c r="T20" i="3"/>
  <c r="T17" i="3"/>
  <c r="T18" i="3"/>
  <c r="T21" i="3"/>
  <c r="L9" i="3"/>
  <c r="L16" i="3"/>
  <c r="L13" i="3"/>
  <c r="L14" i="3"/>
  <c r="L12" i="3"/>
  <c r="L15" i="3"/>
  <c r="L17" i="3"/>
  <c r="L10" i="3"/>
  <c r="L18" i="3"/>
  <c r="L21" i="3"/>
  <c r="L20" i="3"/>
  <c r="L11" i="3"/>
  <c r="L19" i="3"/>
  <c r="M17" i="3"/>
  <c r="M10" i="3"/>
  <c r="M21" i="3"/>
  <c r="M11" i="3"/>
  <c r="M15" i="3"/>
  <c r="M18" i="3"/>
  <c r="M14" i="3"/>
  <c r="M12" i="3"/>
  <c r="M16" i="3"/>
  <c r="M13" i="3"/>
  <c r="M19" i="3"/>
  <c r="M20" i="3"/>
  <c r="U18" i="3"/>
  <c r="U21" i="3"/>
  <c r="U19" i="3"/>
  <c r="U20" i="3"/>
  <c r="E23" i="3" l="1"/>
  <c r="D23" i="3" s="1"/>
  <c r="E25" i="3"/>
  <c r="D25" i="3" s="1"/>
  <c r="E22" i="3"/>
  <c r="D22" i="3" s="1"/>
  <c r="E24" i="3"/>
  <c r="D24" i="3" s="1"/>
  <c r="A23" i="3" s="1"/>
  <c r="E26" i="3"/>
  <c r="D26" i="3" s="1"/>
  <c r="E11" i="3"/>
  <c r="E15" i="3"/>
  <c r="D15" i="3" s="1"/>
  <c r="E16" i="3"/>
  <c r="D16" i="3" s="1"/>
  <c r="E5" i="3"/>
  <c r="E7" i="3"/>
  <c r="E14" i="3"/>
  <c r="E8" i="3"/>
  <c r="E20" i="3"/>
  <c r="E12" i="3"/>
  <c r="E4" i="3"/>
  <c r="D4" i="3" s="1"/>
  <c r="E17" i="3"/>
  <c r="D17" i="3" s="1"/>
  <c r="A16" i="3" s="1"/>
  <c r="E18" i="3"/>
  <c r="E21" i="3"/>
  <c r="E10" i="3"/>
  <c r="E13" i="3"/>
  <c r="E6" i="3"/>
  <c r="E9" i="3"/>
  <c r="E19" i="3"/>
  <c r="D19" i="3" s="1"/>
  <c r="A18" i="3" s="1"/>
  <c r="D11" i="3"/>
  <c r="D5" i="3"/>
  <c r="D7" i="3"/>
  <c r="D14" i="3"/>
  <c r="D8" i="3"/>
  <c r="D20" i="3"/>
  <c r="D12" i="3"/>
  <c r="D18" i="3"/>
  <c r="D21" i="3"/>
  <c r="D10" i="3"/>
  <c r="D13" i="3"/>
  <c r="D6" i="3"/>
  <c r="D9" i="3"/>
  <c r="A20" i="3" l="1"/>
  <c r="A24" i="3"/>
  <c r="A17" i="3"/>
  <c r="A19" i="3"/>
  <c r="A26" i="3"/>
  <c r="A25" i="3"/>
  <c r="A21" i="3"/>
  <c r="A22" i="3"/>
  <c r="AE24" i="3"/>
  <c r="AE25" i="3"/>
  <c r="AE26" i="3"/>
  <c r="AE22" i="3"/>
  <c r="AE23" i="3"/>
  <c r="AE19" i="3"/>
  <c r="AE6" i="3"/>
  <c r="A5" i="3"/>
  <c r="AE10" i="3"/>
  <c r="A9" i="3"/>
  <c r="AE18" i="3"/>
  <c r="AE4" i="3"/>
  <c r="A3" i="3"/>
  <c r="AE20" i="3"/>
  <c r="AE14" i="3"/>
  <c r="A13" i="3"/>
  <c r="AE5" i="3"/>
  <c r="A4" i="3"/>
  <c r="A14" i="3"/>
  <c r="AE15" i="3"/>
  <c r="AE9" i="3"/>
  <c r="A8" i="3"/>
  <c r="AE13" i="3"/>
  <c r="A12" i="3"/>
  <c r="AE21" i="3"/>
  <c r="AE17" i="3"/>
  <c r="A11" i="3"/>
  <c r="AE12" i="3"/>
  <c r="A7" i="3"/>
  <c r="AE8" i="3"/>
  <c r="A6" i="3"/>
  <c r="AE7" i="3"/>
  <c r="A15" i="3"/>
  <c r="AE16" i="3"/>
  <c r="A10" i="3"/>
  <c r="AE11" i="3"/>
  <c r="A28" i="3" l="1"/>
  <c r="C28" i="2" s="1"/>
  <c r="AD16" i="53" l="1"/>
  <c r="AD3" i="53"/>
  <c r="F3" i="53"/>
  <c r="AD11" i="53"/>
  <c r="AD9" i="53"/>
  <c r="AD5" i="53"/>
  <c r="AD6" i="53"/>
  <c r="AD7" i="53"/>
  <c r="AD8" i="53"/>
  <c r="AD10" i="53"/>
  <c r="AD14" i="53"/>
  <c r="AD15" i="53"/>
  <c r="AD13" i="53"/>
  <c r="AD4" i="53"/>
  <c r="AD12" i="53"/>
  <c r="AD2" i="53"/>
  <c r="AD2" i="52"/>
  <c r="AG14" i="3"/>
  <c r="AG26" i="3"/>
  <c r="AG18" i="3"/>
  <c r="AG9" i="3"/>
  <c r="C28" i="3"/>
  <c r="AG16" i="3"/>
  <c r="AG19" i="3"/>
  <c r="AG15" i="3"/>
  <c r="AG22" i="3"/>
  <c r="AG8" i="3"/>
  <c r="AG6" i="3"/>
  <c r="AG24" i="3"/>
  <c r="AG17" i="3"/>
  <c r="AG25" i="3"/>
  <c r="AG10" i="3"/>
  <c r="AG23" i="3"/>
  <c r="AG5" i="3"/>
  <c r="AG20" i="3"/>
  <c r="AG3" i="3"/>
  <c r="AG4" i="3"/>
  <c r="AG13" i="3"/>
  <c r="AG7" i="3"/>
  <c r="AG12" i="3"/>
  <c r="AG11" i="3"/>
  <c r="AG2" i="3"/>
  <c r="AG21" i="3"/>
  <c r="AH21" i="3" l="1"/>
  <c r="AH2" i="3"/>
  <c r="AH11" i="3"/>
  <c r="AH12" i="3"/>
  <c r="AH7" i="3"/>
  <c r="AH13" i="3"/>
  <c r="AH4" i="3"/>
  <c r="AH3" i="3"/>
  <c r="AH20" i="3"/>
  <c r="AH5" i="3"/>
  <c r="AH23" i="3"/>
  <c r="AH10" i="3"/>
  <c r="AH25" i="3"/>
  <c r="AH17" i="3"/>
  <c r="AH24" i="3"/>
  <c r="AH6" i="3"/>
  <c r="AH8" i="3"/>
  <c r="AH22" i="3"/>
  <c r="AH15" i="3"/>
  <c r="AH19" i="3"/>
  <c r="AH16" i="3"/>
  <c r="C29" i="2"/>
  <c r="AH9" i="3"/>
  <c r="AH18" i="3"/>
  <c r="AH26" i="3"/>
  <c r="AH14" i="3"/>
  <c r="F21" i="53"/>
  <c r="F25" i="53"/>
  <c r="F22" i="53"/>
  <c r="F18" i="53"/>
  <c r="F19" i="53"/>
  <c r="F24" i="53"/>
  <c r="F17" i="53"/>
  <c r="F23" i="53"/>
  <c r="F20" i="53"/>
  <c r="F26" i="53"/>
  <c r="F21" i="52"/>
  <c r="F25" i="52"/>
  <c r="F20" i="52"/>
  <c r="F17" i="52"/>
  <c r="F18" i="52"/>
  <c r="F19" i="52"/>
  <c r="F22" i="52"/>
  <c r="F24" i="52"/>
  <c r="F23" i="52"/>
  <c r="F26" i="52"/>
  <c r="H25" i="53"/>
  <c r="H24" i="53"/>
  <c r="H21" i="53"/>
  <c r="H20" i="53"/>
  <c r="H17" i="53"/>
  <c r="H26" i="53"/>
  <c r="H19" i="53"/>
  <c r="H18" i="53"/>
  <c r="H23" i="53"/>
  <c r="H22" i="53"/>
  <c r="S16" i="53"/>
  <c r="S26" i="53"/>
  <c r="S23" i="53"/>
  <c r="S22" i="53"/>
  <c r="S19" i="53"/>
  <c r="S18" i="53"/>
  <c r="S25" i="53"/>
  <c r="S20" i="53"/>
  <c r="S17" i="53"/>
  <c r="S24" i="53"/>
  <c r="S21" i="53"/>
  <c r="N25" i="53"/>
  <c r="N24" i="53"/>
  <c r="N21" i="53"/>
  <c r="N20" i="53"/>
  <c r="N17" i="53"/>
  <c r="N23" i="53"/>
  <c r="N22" i="53"/>
  <c r="N26" i="53"/>
  <c r="N19" i="53"/>
  <c r="N18" i="53"/>
  <c r="K26" i="53"/>
  <c r="K23" i="53"/>
  <c r="K22" i="53"/>
  <c r="K19" i="53"/>
  <c r="K18" i="53"/>
  <c r="K25" i="53"/>
  <c r="K20" i="53"/>
  <c r="K17" i="53"/>
  <c r="K24" i="53"/>
  <c r="K21" i="53"/>
  <c r="I26" i="53"/>
  <c r="I23" i="53"/>
  <c r="I22" i="53"/>
  <c r="I19" i="53"/>
  <c r="I18" i="53"/>
  <c r="I24" i="53"/>
  <c r="I21" i="53"/>
  <c r="I25" i="53"/>
  <c r="I20" i="53"/>
  <c r="I17" i="53"/>
  <c r="O26" i="53"/>
  <c r="O23" i="53"/>
  <c r="O22" i="53"/>
  <c r="O19" i="53"/>
  <c r="O18" i="53"/>
  <c r="O25" i="53"/>
  <c r="O20" i="53"/>
  <c r="O17" i="53"/>
  <c r="O24" i="53"/>
  <c r="O21" i="53"/>
  <c r="G26" i="53"/>
  <c r="G23" i="53"/>
  <c r="G22" i="53"/>
  <c r="G19" i="53"/>
  <c r="G18" i="53"/>
  <c r="G25" i="53"/>
  <c r="G20" i="53"/>
  <c r="G17" i="53"/>
  <c r="G24" i="53"/>
  <c r="G21" i="53"/>
  <c r="P25" i="53"/>
  <c r="P24" i="53"/>
  <c r="P21" i="53"/>
  <c r="P20" i="53"/>
  <c r="P17" i="53"/>
  <c r="P26" i="53"/>
  <c r="P19" i="53"/>
  <c r="P18" i="53"/>
  <c r="P23" i="53"/>
  <c r="P22" i="53"/>
  <c r="Q26" i="53"/>
  <c r="Q23" i="53"/>
  <c r="Q22" i="53"/>
  <c r="Q19" i="53"/>
  <c r="Q18" i="53"/>
  <c r="Q24" i="53"/>
  <c r="Q21" i="53"/>
  <c r="Q25" i="53"/>
  <c r="Q20" i="53"/>
  <c r="Q17" i="53"/>
  <c r="R25" i="53"/>
  <c r="R24" i="53"/>
  <c r="R21" i="53"/>
  <c r="R20" i="53"/>
  <c r="R17" i="53"/>
  <c r="R23" i="53"/>
  <c r="R22" i="53"/>
  <c r="R26" i="53"/>
  <c r="R19" i="53"/>
  <c r="R18" i="53"/>
  <c r="L25" i="53"/>
  <c r="L24" i="53"/>
  <c r="L21" i="53"/>
  <c r="L20" i="53"/>
  <c r="L17" i="53"/>
  <c r="L26" i="53"/>
  <c r="L19" i="53"/>
  <c r="L18" i="53"/>
  <c r="L23" i="53"/>
  <c r="L22" i="53"/>
  <c r="J25" i="53"/>
  <c r="J24" i="53"/>
  <c r="J21" i="53"/>
  <c r="J20" i="53"/>
  <c r="J17" i="53"/>
  <c r="J23" i="53"/>
  <c r="J22" i="53"/>
  <c r="J26" i="53"/>
  <c r="J19" i="53"/>
  <c r="J18" i="53"/>
  <c r="M26" i="53"/>
  <c r="M23" i="53"/>
  <c r="M22" i="53"/>
  <c r="M19" i="53"/>
  <c r="M18" i="53"/>
  <c r="M24" i="53"/>
  <c r="M21" i="53"/>
  <c r="M25" i="53"/>
  <c r="M20" i="53"/>
  <c r="M17" i="53"/>
  <c r="T25" i="53"/>
  <c r="T24" i="53"/>
  <c r="T21" i="53"/>
  <c r="T20" i="53"/>
  <c r="T17" i="53"/>
  <c r="T26" i="53"/>
  <c r="T19" i="53"/>
  <c r="T18" i="53"/>
  <c r="T23" i="53"/>
  <c r="T22" i="53"/>
  <c r="E3" i="53"/>
  <c r="D3" i="53" s="1"/>
  <c r="F8" i="53"/>
  <c r="F13" i="53"/>
  <c r="F11" i="53"/>
  <c r="F14" i="53"/>
  <c r="F7" i="53"/>
  <c r="F15" i="53"/>
  <c r="F12" i="53"/>
  <c r="F16" i="53"/>
  <c r="F10" i="53"/>
  <c r="F9" i="53"/>
  <c r="F6" i="53"/>
  <c r="F5" i="53"/>
  <c r="F4" i="53"/>
  <c r="H8" i="53"/>
  <c r="H12" i="53"/>
  <c r="H15" i="53"/>
  <c r="H10" i="53"/>
  <c r="H13" i="53"/>
  <c r="H5" i="53"/>
  <c r="H16" i="53"/>
  <c r="H9" i="53"/>
  <c r="H6" i="53"/>
  <c r="H14" i="53"/>
  <c r="H7" i="53"/>
  <c r="H11" i="53"/>
  <c r="N13" i="53"/>
  <c r="N14" i="53"/>
  <c r="N15" i="53"/>
  <c r="N16" i="53"/>
  <c r="N11" i="53"/>
  <c r="N12" i="53"/>
  <c r="K11" i="53"/>
  <c r="K14" i="53"/>
  <c r="K10" i="53"/>
  <c r="K16" i="53"/>
  <c r="K13" i="53"/>
  <c r="K12" i="53"/>
  <c r="K8" i="53"/>
  <c r="K9" i="53"/>
  <c r="K15" i="53"/>
  <c r="I15" i="53"/>
  <c r="I9" i="53"/>
  <c r="I12" i="53"/>
  <c r="I8" i="53"/>
  <c r="I16" i="53"/>
  <c r="I13" i="53"/>
  <c r="I11" i="53"/>
  <c r="I14" i="53"/>
  <c r="I6" i="53"/>
  <c r="I7" i="53"/>
  <c r="I10" i="53"/>
  <c r="O15" i="53"/>
  <c r="O16" i="53"/>
  <c r="O13" i="53"/>
  <c r="O14" i="53"/>
  <c r="O12" i="53"/>
  <c r="G8" i="53"/>
  <c r="G10" i="53"/>
  <c r="G16" i="53"/>
  <c r="G13" i="53"/>
  <c r="G9" i="53"/>
  <c r="G7" i="53"/>
  <c r="G15" i="53"/>
  <c r="G4" i="53"/>
  <c r="G14" i="53"/>
  <c r="G5" i="53"/>
  <c r="G11" i="53"/>
  <c r="G6" i="53"/>
  <c r="G12" i="53"/>
  <c r="AD16" i="52"/>
  <c r="F3" i="52"/>
  <c r="AD5" i="52"/>
  <c r="AD10" i="52"/>
  <c r="AD6" i="52"/>
  <c r="AD13" i="52"/>
  <c r="AD11" i="52"/>
  <c r="AD9" i="52"/>
  <c r="AD8" i="52"/>
  <c r="AD15" i="52"/>
  <c r="AD7" i="52"/>
  <c r="AD12" i="52"/>
  <c r="AD4" i="52"/>
  <c r="AD3" i="52"/>
  <c r="AD14" i="52"/>
  <c r="P13" i="53"/>
  <c r="P16" i="53"/>
  <c r="P15" i="53"/>
  <c r="P14" i="53"/>
  <c r="Q16" i="53"/>
  <c r="Q14" i="53"/>
  <c r="Q15" i="53"/>
  <c r="R16" i="53"/>
  <c r="R15" i="53"/>
  <c r="L15" i="53"/>
  <c r="L16" i="53"/>
  <c r="L13" i="53"/>
  <c r="L12" i="53"/>
  <c r="L14" i="53"/>
  <c r="L10" i="53"/>
  <c r="L11" i="53"/>
  <c r="L9" i="53"/>
  <c r="J16" i="53"/>
  <c r="J15" i="53"/>
  <c r="J7" i="53"/>
  <c r="J12" i="53"/>
  <c r="J9" i="53"/>
  <c r="J14" i="53"/>
  <c r="J13" i="53"/>
  <c r="J8" i="53"/>
  <c r="J10" i="53"/>
  <c r="J11" i="53"/>
  <c r="M14" i="53"/>
  <c r="M16" i="53"/>
  <c r="M11" i="53"/>
  <c r="M12" i="53"/>
  <c r="M13" i="53"/>
  <c r="M15" i="53"/>
  <c r="M10" i="53"/>
  <c r="AI3" i="3" l="1"/>
  <c r="AK3" i="3" s="1"/>
  <c r="AI9" i="3"/>
  <c r="AK9" i="3" s="1"/>
  <c r="AI7" i="3"/>
  <c r="AK7" i="3" s="1"/>
  <c r="AI26" i="3"/>
  <c r="AK26" i="3" s="1"/>
  <c r="AI11" i="3"/>
  <c r="AK11" i="3" s="1"/>
  <c r="AI5" i="3"/>
  <c r="AK5" i="3" s="1"/>
  <c r="AI21" i="3"/>
  <c r="AK21" i="3" s="1"/>
  <c r="AI14" i="3"/>
  <c r="AK14" i="3" s="1"/>
  <c r="AI24" i="3"/>
  <c r="AK24" i="3" s="1"/>
  <c r="AI20" i="3"/>
  <c r="AK20" i="3" s="1"/>
  <c r="AI10" i="3"/>
  <c r="AK10" i="3" s="1"/>
  <c r="AI22" i="3"/>
  <c r="AK22" i="3" s="1"/>
  <c r="AI4" i="3"/>
  <c r="AK4" i="3" s="1"/>
  <c r="AI6" i="3"/>
  <c r="AK6" i="3" s="1"/>
  <c r="AI8" i="3"/>
  <c r="AK8" i="3" s="1"/>
  <c r="AI16" i="3"/>
  <c r="AK16" i="3" s="1"/>
  <c r="AI15" i="3"/>
  <c r="AK15" i="3" s="1"/>
  <c r="AI17" i="3"/>
  <c r="AK17" i="3" s="1"/>
  <c r="AI13" i="3"/>
  <c r="AK13" i="3" s="1"/>
  <c r="AI12" i="3"/>
  <c r="AK12" i="3" s="1"/>
  <c r="AI18" i="3"/>
  <c r="AK18" i="3" s="1"/>
  <c r="AI2" i="3"/>
  <c r="AK2" i="3" s="1"/>
  <c r="AI23" i="3"/>
  <c r="AK23" i="3" s="1"/>
  <c r="AI25" i="3"/>
  <c r="AK25" i="3" s="1"/>
  <c r="AI19" i="3"/>
  <c r="AK19" i="3" s="1"/>
  <c r="E24" i="53"/>
  <c r="D24" i="53" s="1"/>
  <c r="R26" i="52"/>
  <c r="R23" i="52"/>
  <c r="R22" i="52"/>
  <c r="R19" i="52"/>
  <c r="R18" i="52"/>
  <c r="R24" i="52"/>
  <c r="R21" i="52"/>
  <c r="R25" i="52"/>
  <c r="R20" i="52"/>
  <c r="R17" i="52"/>
  <c r="H26" i="52"/>
  <c r="H23" i="52"/>
  <c r="H22" i="52"/>
  <c r="H19" i="52"/>
  <c r="H18" i="52"/>
  <c r="H25" i="52"/>
  <c r="H20" i="52"/>
  <c r="H17" i="52"/>
  <c r="H24" i="52"/>
  <c r="H21" i="52"/>
  <c r="K25" i="52"/>
  <c r="K24" i="52"/>
  <c r="K21" i="52"/>
  <c r="K20" i="52"/>
  <c r="K17" i="52"/>
  <c r="K23" i="52"/>
  <c r="K22" i="52"/>
  <c r="K26" i="52"/>
  <c r="K19" i="52"/>
  <c r="K18" i="52"/>
  <c r="L26" i="52"/>
  <c r="L23" i="52"/>
  <c r="L22" i="52"/>
  <c r="L19" i="52"/>
  <c r="L18" i="52"/>
  <c r="L25" i="52"/>
  <c r="L20" i="52"/>
  <c r="L17" i="52"/>
  <c r="L24" i="52"/>
  <c r="L21" i="52"/>
  <c r="O25" i="52"/>
  <c r="O24" i="52"/>
  <c r="O21" i="52"/>
  <c r="O20" i="52"/>
  <c r="O17" i="52"/>
  <c r="O23" i="52"/>
  <c r="O22" i="52"/>
  <c r="O26" i="52"/>
  <c r="O19" i="52"/>
  <c r="O18" i="52"/>
  <c r="J26" i="52"/>
  <c r="J23" i="52"/>
  <c r="J22" i="52"/>
  <c r="J19" i="52"/>
  <c r="J18" i="52"/>
  <c r="J24" i="52"/>
  <c r="J21" i="52"/>
  <c r="J25" i="52"/>
  <c r="J20" i="52"/>
  <c r="J17" i="52"/>
  <c r="I25" i="52"/>
  <c r="I24" i="52"/>
  <c r="I21" i="52"/>
  <c r="I20" i="52"/>
  <c r="I17" i="52"/>
  <c r="I26" i="52"/>
  <c r="I19" i="52"/>
  <c r="I18" i="52"/>
  <c r="I23" i="52"/>
  <c r="I22" i="52"/>
  <c r="F16" i="52"/>
  <c r="T26" i="52"/>
  <c r="T23" i="52"/>
  <c r="T22" i="52"/>
  <c r="T19" i="52"/>
  <c r="T18" i="52"/>
  <c r="T25" i="52"/>
  <c r="T20" i="52"/>
  <c r="T17" i="52"/>
  <c r="T24" i="52"/>
  <c r="T21" i="52"/>
  <c r="E20" i="53"/>
  <c r="D20" i="53" s="1"/>
  <c r="E18" i="53"/>
  <c r="D18" i="53" s="1"/>
  <c r="E22" i="53"/>
  <c r="D22" i="53" s="1"/>
  <c r="E26" i="53"/>
  <c r="D26" i="53" s="1"/>
  <c r="G25" i="52"/>
  <c r="G24" i="52"/>
  <c r="G21" i="52"/>
  <c r="G20" i="52"/>
  <c r="G17" i="52"/>
  <c r="G23" i="52"/>
  <c r="G22" i="52"/>
  <c r="G26" i="52"/>
  <c r="G19" i="52"/>
  <c r="G18" i="52"/>
  <c r="F12" i="52"/>
  <c r="P26" i="52"/>
  <c r="P23" i="52"/>
  <c r="P22" i="52"/>
  <c r="P19" i="52"/>
  <c r="P18" i="52"/>
  <c r="P25" i="52"/>
  <c r="P20" i="52"/>
  <c r="P17" i="52"/>
  <c r="P24" i="52"/>
  <c r="P21" i="52"/>
  <c r="S25" i="52"/>
  <c r="S24" i="52"/>
  <c r="S21" i="52"/>
  <c r="S20" i="52"/>
  <c r="S17" i="52"/>
  <c r="S23" i="52"/>
  <c r="S22" i="52"/>
  <c r="S26" i="52"/>
  <c r="S19" i="52"/>
  <c r="S18" i="52"/>
  <c r="F9" i="52"/>
  <c r="M25" i="52"/>
  <c r="M24" i="52"/>
  <c r="M21" i="52"/>
  <c r="M20" i="52"/>
  <c r="M17" i="52"/>
  <c r="M26" i="52"/>
  <c r="M19" i="52"/>
  <c r="M18" i="52"/>
  <c r="M23" i="52"/>
  <c r="M22" i="52"/>
  <c r="Q25" i="52"/>
  <c r="Q24" i="52"/>
  <c r="Q21" i="52"/>
  <c r="Q20" i="52"/>
  <c r="Q17" i="52"/>
  <c r="Q26" i="52"/>
  <c r="Q19" i="52"/>
  <c r="Q18" i="52"/>
  <c r="Q23" i="52"/>
  <c r="Q22" i="52"/>
  <c r="N26" i="52"/>
  <c r="N23" i="52"/>
  <c r="N22" i="52"/>
  <c r="N19" i="52"/>
  <c r="N18" i="52"/>
  <c r="N24" i="52"/>
  <c r="N21" i="52"/>
  <c r="N25" i="52"/>
  <c r="N20" i="52"/>
  <c r="N17" i="52"/>
  <c r="E4" i="53"/>
  <c r="E7" i="53"/>
  <c r="D7" i="53" s="1"/>
  <c r="E21" i="53"/>
  <c r="D21" i="53" s="1"/>
  <c r="E17" i="53"/>
  <c r="D17" i="53" s="1"/>
  <c r="E25" i="53"/>
  <c r="D25" i="53" s="1"/>
  <c r="E19" i="53"/>
  <c r="D19" i="53" s="1"/>
  <c r="E23" i="53"/>
  <c r="D23" i="53" s="1"/>
  <c r="E6" i="53"/>
  <c r="D6" i="53" s="1"/>
  <c r="E10" i="53"/>
  <c r="E12" i="53"/>
  <c r="D12" i="53" s="1"/>
  <c r="E11" i="53"/>
  <c r="D11" i="53" s="1"/>
  <c r="E8" i="53"/>
  <c r="D8" i="53" s="1"/>
  <c r="E5" i="53"/>
  <c r="D5" i="53" s="1"/>
  <c r="E9" i="53"/>
  <c r="D9" i="53" s="1"/>
  <c r="E16" i="53"/>
  <c r="D16" i="53" s="1"/>
  <c r="AE17" i="53" s="1"/>
  <c r="E15" i="53"/>
  <c r="D15" i="53" s="1"/>
  <c r="E14" i="53"/>
  <c r="D14" i="53" s="1"/>
  <c r="E13" i="53"/>
  <c r="D13" i="53" s="1"/>
  <c r="E3" i="52"/>
  <c r="D3" i="52" s="1"/>
  <c r="AD16" i="51"/>
  <c r="F3" i="51"/>
  <c r="AD3" i="51"/>
  <c r="AD13" i="51"/>
  <c r="AD4" i="51"/>
  <c r="AD11" i="51"/>
  <c r="AD9" i="51"/>
  <c r="AD5" i="51"/>
  <c r="AD12" i="51"/>
  <c r="AD7" i="51"/>
  <c r="AD14" i="51"/>
  <c r="AD15" i="51"/>
  <c r="AD10" i="51"/>
  <c r="AD8" i="51"/>
  <c r="AD6" i="51"/>
  <c r="R16" i="52"/>
  <c r="R15" i="52"/>
  <c r="H16" i="52"/>
  <c r="H15" i="52"/>
  <c r="H5" i="52"/>
  <c r="H11" i="52"/>
  <c r="H7" i="52"/>
  <c r="H6" i="52"/>
  <c r="H13" i="52"/>
  <c r="H9" i="52"/>
  <c r="H12" i="52"/>
  <c r="H14" i="52"/>
  <c r="H8" i="52"/>
  <c r="H10" i="52"/>
  <c r="K10" i="52"/>
  <c r="K8" i="52"/>
  <c r="K16" i="52"/>
  <c r="K9" i="52"/>
  <c r="K12" i="52"/>
  <c r="K11" i="52"/>
  <c r="K13" i="52"/>
  <c r="K15" i="52"/>
  <c r="K14" i="52"/>
  <c r="L14" i="52"/>
  <c r="L11" i="52"/>
  <c r="L12" i="52"/>
  <c r="L9" i="52"/>
  <c r="L15" i="52"/>
  <c r="L13" i="52"/>
  <c r="L10" i="52"/>
  <c r="L16" i="52"/>
  <c r="O15" i="52"/>
  <c r="O16" i="52"/>
  <c r="O12" i="52"/>
  <c r="O13" i="52"/>
  <c r="O14" i="52"/>
  <c r="J14" i="52"/>
  <c r="J16" i="52"/>
  <c r="J10" i="52"/>
  <c r="J7" i="52"/>
  <c r="J9" i="52"/>
  <c r="J13" i="52"/>
  <c r="J11" i="52"/>
  <c r="J8" i="52"/>
  <c r="J12" i="52"/>
  <c r="J15" i="52"/>
  <c r="I6" i="52"/>
  <c r="I9" i="52"/>
  <c r="I10" i="52"/>
  <c r="I12" i="52"/>
  <c r="I16" i="52"/>
  <c r="I11" i="52"/>
  <c r="I14" i="52"/>
  <c r="I8" i="52"/>
  <c r="I13" i="52"/>
  <c r="I7" i="52"/>
  <c r="I15" i="52"/>
  <c r="F14" i="52"/>
  <c r="F6" i="52"/>
  <c r="F7" i="52"/>
  <c r="F5" i="52"/>
  <c r="AD2" i="51"/>
  <c r="F4" i="52"/>
  <c r="G8" i="52"/>
  <c r="G10" i="52"/>
  <c r="G14" i="52"/>
  <c r="G15" i="52"/>
  <c r="G4" i="52"/>
  <c r="G5" i="52"/>
  <c r="G9" i="52"/>
  <c r="G12" i="52"/>
  <c r="G13" i="52"/>
  <c r="G6" i="52"/>
  <c r="G7" i="52"/>
  <c r="G11" i="52"/>
  <c r="G16" i="52"/>
  <c r="P16" i="52"/>
  <c r="P13" i="52"/>
  <c r="P14" i="52"/>
  <c r="P15" i="52"/>
  <c r="S16" i="52"/>
  <c r="M14" i="52"/>
  <c r="M13" i="52"/>
  <c r="M15" i="52"/>
  <c r="M10" i="52"/>
  <c r="M11" i="52"/>
  <c r="M12" i="52"/>
  <c r="M16" i="52"/>
  <c r="Q14" i="52"/>
  <c r="Q15" i="52"/>
  <c r="Q16" i="52"/>
  <c r="N14" i="52"/>
  <c r="N16" i="52"/>
  <c r="N15" i="52"/>
  <c r="N11" i="52"/>
  <c r="N12" i="52"/>
  <c r="N13" i="52"/>
  <c r="D4" i="53"/>
  <c r="D10" i="53"/>
  <c r="F10" i="52"/>
  <c r="F8" i="52"/>
  <c r="F13" i="52"/>
  <c r="F11" i="52"/>
  <c r="F15" i="52"/>
  <c r="C30" i="2"/>
  <c r="C31" i="2" l="1"/>
  <c r="E9" i="52"/>
  <c r="F21" i="51"/>
  <c r="F25" i="51"/>
  <c r="F18" i="51"/>
  <c r="F19" i="51"/>
  <c r="F23" i="51"/>
  <c r="F24" i="51"/>
  <c r="F17" i="51"/>
  <c r="F22" i="51"/>
  <c r="F20" i="51"/>
  <c r="F26" i="51"/>
  <c r="E16" i="52"/>
  <c r="D16" i="52" s="1"/>
  <c r="L25" i="51"/>
  <c r="L24" i="51"/>
  <c r="L21" i="51"/>
  <c r="L20" i="51"/>
  <c r="L17" i="51"/>
  <c r="L23" i="51"/>
  <c r="L22" i="51"/>
  <c r="L26" i="51"/>
  <c r="L19" i="51"/>
  <c r="L18" i="51"/>
  <c r="S26" i="51"/>
  <c r="S23" i="51"/>
  <c r="S22" i="51"/>
  <c r="S19" i="51"/>
  <c r="S18" i="51"/>
  <c r="S24" i="51"/>
  <c r="S21" i="51"/>
  <c r="S25" i="51"/>
  <c r="S20" i="51"/>
  <c r="S17" i="51"/>
  <c r="K26" i="51"/>
  <c r="K23" i="51"/>
  <c r="K22" i="51"/>
  <c r="K19" i="51"/>
  <c r="K18" i="51"/>
  <c r="K24" i="51"/>
  <c r="K21" i="51"/>
  <c r="K25" i="51"/>
  <c r="K20" i="51"/>
  <c r="K17" i="51"/>
  <c r="I26" i="51"/>
  <c r="I23" i="51"/>
  <c r="I22" i="51"/>
  <c r="I19" i="51"/>
  <c r="I18" i="51"/>
  <c r="I25" i="51"/>
  <c r="I20" i="51"/>
  <c r="I17" i="51"/>
  <c r="I24" i="51"/>
  <c r="I21" i="51"/>
  <c r="O26" i="51"/>
  <c r="O23" i="51"/>
  <c r="O22" i="51"/>
  <c r="O19" i="51"/>
  <c r="O18" i="51"/>
  <c r="O24" i="51"/>
  <c r="O21" i="51"/>
  <c r="O25" i="51"/>
  <c r="O20" i="51"/>
  <c r="O17" i="51"/>
  <c r="Q26" i="51"/>
  <c r="Q23" i="51"/>
  <c r="Q22" i="51"/>
  <c r="Q19" i="51"/>
  <c r="Q18" i="51"/>
  <c r="Q25" i="51"/>
  <c r="Q20" i="51"/>
  <c r="Q17" i="51"/>
  <c r="Q24" i="51"/>
  <c r="Q21" i="51"/>
  <c r="A22" i="53"/>
  <c r="AE23" i="53"/>
  <c r="A24" i="53"/>
  <c r="AE25" i="53"/>
  <c r="A20" i="53"/>
  <c r="AE21" i="53"/>
  <c r="E19" i="52"/>
  <c r="D19" i="52" s="1"/>
  <c r="E22" i="52"/>
  <c r="D22" i="52" s="1"/>
  <c r="E17" i="52"/>
  <c r="D17" i="52" s="1"/>
  <c r="E21" i="52"/>
  <c r="D21" i="52" s="1"/>
  <c r="E25" i="52"/>
  <c r="D25" i="52" s="1"/>
  <c r="AE22" i="53"/>
  <c r="A21" i="53"/>
  <c r="A19" i="53"/>
  <c r="AE20" i="53"/>
  <c r="A23" i="53"/>
  <c r="E11" i="52"/>
  <c r="D11" i="52" s="1"/>
  <c r="E8" i="52"/>
  <c r="D8" i="52" s="1"/>
  <c r="E12" i="52"/>
  <c r="D12" i="52" s="1"/>
  <c r="J25" i="51"/>
  <c r="J24" i="51"/>
  <c r="J21" i="51"/>
  <c r="J20" i="51"/>
  <c r="J17" i="51"/>
  <c r="J26" i="51"/>
  <c r="J19" i="51"/>
  <c r="J18" i="51"/>
  <c r="J23" i="51"/>
  <c r="J22" i="51"/>
  <c r="N25" i="51"/>
  <c r="N24" i="51"/>
  <c r="N21" i="51"/>
  <c r="N20" i="51"/>
  <c r="N17" i="51"/>
  <c r="N26" i="51"/>
  <c r="N19" i="51"/>
  <c r="N18" i="51"/>
  <c r="N23" i="51"/>
  <c r="N22" i="51"/>
  <c r="R25" i="51"/>
  <c r="R24" i="51"/>
  <c r="R21" i="51"/>
  <c r="R20" i="51"/>
  <c r="R17" i="51"/>
  <c r="R26" i="51"/>
  <c r="R19" i="51"/>
  <c r="R18" i="51"/>
  <c r="R23" i="51"/>
  <c r="R22" i="51"/>
  <c r="P25" i="51"/>
  <c r="P24" i="51"/>
  <c r="P21" i="51"/>
  <c r="P20" i="51"/>
  <c r="P17" i="51"/>
  <c r="P23" i="51"/>
  <c r="P22" i="51"/>
  <c r="P26" i="51"/>
  <c r="P19" i="51"/>
  <c r="P18" i="51"/>
  <c r="M26" i="51"/>
  <c r="M23" i="51"/>
  <c r="M22" i="51"/>
  <c r="M19" i="51"/>
  <c r="M18" i="51"/>
  <c r="M25" i="51"/>
  <c r="M20" i="51"/>
  <c r="M17" i="51"/>
  <c r="M24" i="51"/>
  <c r="M21" i="51"/>
  <c r="H25" i="51"/>
  <c r="H24" i="51"/>
  <c r="H21" i="51"/>
  <c r="H20" i="51"/>
  <c r="H17" i="51"/>
  <c r="H23" i="51"/>
  <c r="H22" i="51"/>
  <c r="H26" i="51"/>
  <c r="H19" i="51"/>
  <c r="H18" i="51"/>
  <c r="G26" i="51"/>
  <c r="G23" i="51"/>
  <c r="G22" i="51"/>
  <c r="G19" i="51"/>
  <c r="G18" i="51"/>
  <c r="G24" i="51"/>
  <c r="G21" i="51"/>
  <c r="G25" i="51"/>
  <c r="G20" i="51"/>
  <c r="G17" i="51"/>
  <c r="T25" i="51"/>
  <c r="T24" i="51"/>
  <c r="T21" i="51"/>
  <c r="T20" i="51"/>
  <c r="T17" i="51"/>
  <c r="T23" i="51"/>
  <c r="T22" i="51"/>
  <c r="T26" i="51"/>
  <c r="T19" i="51"/>
  <c r="T18" i="51"/>
  <c r="A18" i="53"/>
  <c r="AE19" i="53"/>
  <c r="E18" i="52"/>
  <c r="D18" i="52" s="1"/>
  <c r="E26" i="52"/>
  <c r="D26" i="52" s="1"/>
  <c r="E23" i="52"/>
  <c r="D23" i="52" s="1"/>
  <c r="E20" i="52"/>
  <c r="D20" i="52" s="1"/>
  <c r="E24" i="52"/>
  <c r="D24" i="52" s="1"/>
  <c r="AE26" i="53"/>
  <c r="A26" i="53"/>
  <c r="A25" i="53"/>
  <c r="AE18" i="53"/>
  <c r="A17" i="53"/>
  <c r="AE24" i="53"/>
  <c r="E7" i="52"/>
  <c r="D7" i="52" s="1"/>
  <c r="E14" i="52"/>
  <c r="D14" i="52" s="1"/>
  <c r="E15" i="52"/>
  <c r="D15" i="52" s="1"/>
  <c r="E13" i="52"/>
  <c r="D13" i="52" s="1"/>
  <c r="E10" i="52"/>
  <c r="D10" i="52" s="1"/>
  <c r="E4" i="52"/>
  <c r="D4" i="52" s="1"/>
  <c r="E5" i="52"/>
  <c r="D5" i="52" s="1"/>
  <c r="E6" i="52"/>
  <c r="D6" i="52" s="1"/>
  <c r="E3" i="51"/>
  <c r="D3" i="51" s="1"/>
  <c r="D9" i="52"/>
  <c r="AE8" i="53"/>
  <c r="A7" i="53"/>
  <c r="AE7" i="53"/>
  <c r="A6" i="53"/>
  <c r="AE10" i="53"/>
  <c r="A9" i="53"/>
  <c r="AE4" i="53"/>
  <c r="A3" i="53"/>
  <c r="F5" i="51"/>
  <c r="F14" i="51"/>
  <c r="F12" i="51"/>
  <c r="F6" i="51"/>
  <c r="F11" i="51"/>
  <c r="F7" i="51"/>
  <c r="F15" i="51"/>
  <c r="F13" i="51"/>
  <c r="F16" i="51"/>
  <c r="F10" i="51"/>
  <c r="F9" i="51"/>
  <c r="F8" i="51"/>
  <c r="F4" i="51"/>
  <c r="A13" i="53"/>
  <c r="AE14" i="53"/>
  <c r="AE16" i="53"/>
  <c r="A15" i="53"/>
  <c r="A16" i="53"/>
  <c r="AE5" i="53"/>
  <c r="A4" i="53"/>
  <c r="J14" i="51"/>
  <c r="J13" i="51"/>
  <c r="J7" i="51"/>
  <c r="J8" i="51"/>
  <c r="J9" i="51"/>
  <c r="J11" i="51"/>
  <c r="J10" i="51"/>
  <c r="J16" i="51"/>
  <c r="J12" i="51"/>
  <c r="J15" i="51"/>
  <c r="N13" i="51"/>
  <c r="N16" i="51"/>
  <c r="N15" i="51"/>
  <c r="N12" i="51"/>
  <c r="N14" i="51"/>
  <c r="N11" i="51"/>
  <c r="R15" i="51"/>
  <c r="R16" i="51"/>
  <c r="P16" i="51"/>
  <c r="P14" i="51"/>
  <c r="P15" i="51"/>
  <c r="P13" i="51"/>
  <c r="M14" i="51"/>
  <c r="M13" i="51"/>
  <c r="M15" i="51"/>
  <c r="M10" i="51"/>
  <c r="M16" i="51"/>
  <c r="M12" i="51"/>
  <c r="M11" i="51"/>
  <c r="H8" i="51"/>
  <c r="H12" i="51"/>
  <c r="H13" i="51"/>
  <c r="H10" i="51"/>
  <c r="H5" i="51"/>
  <c r="H11" i="51"/>
  <c r="H14" i="51"/>
  <c r="H15" i="51"/>
  <c r="H7" i="51"/>
  <c r="H9" i="51"/>
  <c r="H16" i="51"/>
  <c r="H6" i="51"/>
  <c r="G12" i="51"/>
  <c r="G14" i="51"/>
  <c r="G16" i="51"/>
  <c r="G11" i="51"/>
  <c r="G13" i="51"/>
  <c r="G5" i="51"/>
  <c r="G10" i="51"/>
  <c r="G7" i="51"/>
  <c r="G8" i="51"/>
  <c r="G4" i="51"/>
  <c r="G15" i="51"/>
  <c r="G9" i="51"/>
  <c r="G6" i="51"/>
  <c r="AE11" i="53"/>
  <c r="A10" i="53"/>
  <c r="AE12" i="53"/>
  <c r="A11" i="53"/>
  <c r="AE6" i="53"/>
  <c r="A5" i="53"/>
  <c r="AE13" i="53"/>
  <c r="A12" i="53"/>
  <c r="A14" i="53"/>
  <c r="AE15" i="53"/>
  <c r="AE9" i="53"/>
  <c r="A8" i="53"/>
  <c r="L12" i="51"/>
  <c r="L10" i="51"/>
  <c r="L14" i="51"/>
  <c r="L13" i="51"/>
  <c r="L11" i="51"/>
  <c r="L15" i="51"/>
  <c r="L9" i="51"/>
  <c r="L16" i="51"/>
  <c r="S16" i="51"/>
  <c r="K8" i="51"/>
  <c r="K9" i="51"/>
  <c r="K15" i="51"/>
  <c r="K12" i="51"/>
  <c r="K13" i="51"/>
  <c r="K11" i="51"/>
  <c r="K14" i="51"/>
  <c r="K16" i="51"/>
  <c r="K10" i="51"/>
  <c r="I15" i="51"/>
  <c r="I9" i="51"/>
  <c r="I7" i="51"/>
  <c r="I8" i="51"/>
  <c r="I12" i="51"/>
  <c r="I14" i="51"/>
  <c r="I6" i="51"/>
  <c r="I16" i="51"/>
  <c r="I13" i="51"/>
  <c r="I10" i="51"/>
  <c r="I11" i="51"/>
  <c r="O15" i="51"/>
  <c r="O16" i="51"/>
  <c r="O12" i="51"/>
  <c r="O13" i="51"/>
  <c r="O14" i="51"/>
  <c r="Q14" i="51"/>
  <c r="Q15" i="51"/>
  <c r="Q16" i="51"/>
  <c r="A28" i="53" l="1"/>
  <c r="AE17" i="52"/>
  <c r="A16" i="52"/>
  <c r="AE9" i="52"/>
  <c r="A8" i="52"/>
  <c r="E17" i="51"/>
  <c r="D17" i="51" s="1"/>
  <c r="E25" i="51"/>
  <c r="D25" i="51" s="1"/>
  <c r="E19" i="51"/>
  <c r="D19" i="51" s="1"/>
  <c r="A19" i="52"/>
  <c r="AE20" i="52"/>
  <c r="A25" i="52"/>
  <c r="A26" i="52"/>
  <c r="AE26" i="52"/>
  <c r="E24" i="51"/>
  <c r="D24" i="51" s="1"/>
  <c r="E23" i="51"/>
  <c r="D23" i="51" s="1"/>
  <c r="AE25" i="52"/>
  <c r="A24" i="52"/>
  <c r="A18" i="52"/>
  <c r="AE19" i="52"/>
  <c r="A23" i="52"/>
  <c r="AE24" i="52"/>
  <c r="A22" i="52"/>
  <c r="AE23" i="52"/>
  <c r="A17" i="52"/>
  <c r="AE18" i="52"/>
  <c r="E20" i="51"/>
  <c r="D20" i="51" s="1"/>
  <c r="E21" i="51"/>
  <c r="D21" i="51" s="1"/>
  <c r="E18" i="51"/>
  <c r="D18" i="51" s="1"/>
  <c r="E22" i="51"/>
  <c r="D22" i="51" s="1"/>
  <c r="E26" i="51"/>
  <c r="D26" i="51" s="1"/>
  <c r="A20" i="52"/>
  <c r="AE21" i="52"/>
  <c r="A21" i="52"/>
  <c r="AE22" i="52"/>
  <c r="E8" i="51"/>
  <c r="E10" i="51"/>
  <c r="E13" i="51"/>
  <c r="E7" i="51"/>
  <c r="E6" i="51"/>
  <c r="E14" i="51"/>
  <c r="E4" i="51"/>
  <c r="D4" i="51" s="1"/>
  <c r="E9" i="51"/>
  <c r="E16" i="51"/>
  <c r="E15" i="51"/>
  <c r="D15" i="51" s="1"/>
  <c r="E11" i="51"/>
  <c r="D11" i="51" s="1"/>
  <c r="E12" i="51"/>
  <c r="E5" i="51"/>
  <c r="AE8" i="52"/>
  <c r="AE12" i="52"/>
  <c r="A11" i="52"/>
  <c r="A4" i="52"/>
  <c r="AE5" i="52"/>
  <c r="A9" i="52"/>
  <c r="AE10" i="52"/>
  <c r="AE15" i="52"/>
  <c r="A14" i="52"/>
  <c r="AE14" i="52"/>
  <c r="A13" i="52"/>
  <c r="D9" i="51"/>
  <c r="D16" i="51"/>
  <c r="D12" i="51"/>
  <c r="D5" i="51"/>
  <c r="A10" i="52"/>
  <c r="AE6" i="52"/>
  <c r="A5" i="52"/>
  <c r="AE4" i="52"/>
  <c r="A3" i="52"/>
  <c r="A12" i="52"/>
  <c r="AE13" i="52"/>
  <c r="A6" i="52"/>
  <c r="AE7" i="52"/>
  <c r="D8" i="51"/>
  <c r="D10" i="51"/>
  <c r="D13" i="51"/>
  <c r="D7" i="51"/>
  <c r="D6" i="51"/>
  <c r="D14" i="51"/>
  <c r="A7" i="52"/>
  <c r="AE11" i="52"/>
  <c r="AE16" i="52"/>
  <c r="A15" i="52"/>
  <c r="C28" i="53"/>
  <c r="AG22" i="53"/>
  <c r="AG15" i="53"/>
  <c r="AG9" i="53"/>
  <c r="AG5" i="53"/>
  <c r="A28" i="52" l="1"/>
  <c r="AE17" i="51"/>
  <c r="A25" i="51"/>
  <c r="AE26" i="51"/>
  <c r="A26" i="51"/>
  <c r="A17" i="51"/>
  <c r="AE18" i="51"/>
  <c r="A19" i="51"/>
  <c r="AE20" i="51"/>
  <c r="A18" i="51"/>
  <c r="A23" i="51"/>
  <c r="AE24" i="51"/>
  <c r="AE25" i="51"/>
  <c r="A21" i="51"/>
  <c r="AE22" i="51"/>
  <c r="AE21" i="51"/>
  <c r="A20" i="51"/>
  <c r="AE23" i="51"/>
  <c r="A22" i="51"/>
  <c r="AE19" i="51"/>
  <c r="A24" i="51"/>
  <c r="AH22" i="53"/>
  <c r="AH5" i="53"/>
  <c r="AH9" i="53"/>
  <c r="AH15" i="53"/>
  <c r="A13" i="51"/>
  <c r="AE14" i="51"/>
  <c r="A6" i="51"/>
  <c r="AE7" i="51"/>
  <c r="AE10" i="51"/>
  <c r="A9" i="51"/>
  <c r="AE12" i="51"/>
  <c r="A11" i="51"/>
  <c r="AE15" i="51"/>
  <c r="A14" i="51"/>
  <c r="AE9" i="51"/>
  <c r="A8" i="51"/>
  <c r="X28" i="2"/>
  <c r="A5" i="51"/>
  <c r="AE6" i="51"/>
  <c r="A12" i="51"/>
  <c r="AE13" i="51"/>
  <c r="AE8" i="51"/>
  <c r="A7" i="51"/>
  <c r="AE5" i="51"/>
  <c r="A4" i="51"/>
  <c r="A10" i="51"/>
  <c r="AE11" i="51"/>
  <c r="AE16" i="51"/>
  <c r="A16" i="51"/>
  <c r="A15" i="51"/>
  <c r="AE4" i="51"/>
  <c r="A3" i="51"/>
  <c r="AG16" i="53"/>
  <c r="AG14" i="53"/>
  <c r="AG23" i="53"/>
  <c r="AG25" i="53"/>
  <c r="AG2" i="53"/>
  <c r="AG18" i="53"/>
  <c r="AG10" i="52"/>
  <c r="AG9" i="52"/>
  <c r="AG15" i="52"/>
  <c r="AG26" i="52"/>
  <c r="AG6" i="53"/>
  <c r="AG17" i="53"/>
  <c r="AG20" i="53"/>
  <c r="AG20" i="52"/>
  <c r="AG13" i="52"/>
  <c r="AG11" i="53"/>
  <c r="AG10" i="53"/>
  <c r="AG21" i="53"/>
  <c r="AG22" i="52"/>
  <c r="AG19" i="52"/>
  <c r="AG14" i="52"/>
  <c r="AG18" i="52"/>
  <c r="AG12" i="52"/>
  <c r="AG19" i="53"/>
  <c r="AG13" i="53"/>
  <c r="AG8" i="53"/>
  <c r="AG24" i="53"/>
  <c r="AG4" i="52"/>
  <c r="AG16" i="52"/>
  <c r="AG5" i="52"/>
  <c r="AG4" i="53"/>
  <c r="AG23" i="52"/>
  <c r="AG12" i="53"/>
  <c r="AG3" i="53"/>
  <c r="AG11" i="52"/>
  <c r="C28" i="52"/>
  <c r="AG7" i="53"/>
  <c r="AG26" i="53"/>
  <c r="AG24" i="52"/>
  <c r="AG2" i="52"/>
  <c r="AH26" i="53" l="1"/>
  <c r="AH7" i="53"/>
  <c r="AH3" i="53"/>
  <c r="AI3" i="53" s="1"/>
  <c r="AK3" i="53" s="1"/>
  <c r="AH12" i="53"/>
  <c r="AH4" i="53"/>
  <c r="AH24" i="53"/>
  <c r="AH8" i="53"/>
  <c r="AH13" i="53"/>
  <c r="AH19" i="53"/>
  <c r="AH21" i="53"/>
  <c r="AH10" i="53"/>
  <c r="AH11" i="53"/>
  <c r="AH20" i="53"/>
  <c r="AH17" i="53"/>
  <c r="AH6" i="53"/>
  <c r="AH18" i="53"/>
  <c r="AH2" i="53"/>
  <c r="AH25" i="53"/>
  <c r="AH23" i="53"/>
  <c r="AH14" i="53"/>
  <c r="AH16" i="53"/>
  <c r="A28" i="51"/>
  <c r="AH19" i="52"/>
  <c r="AH23" i="52"/>
  <c r="AH20" i="52"/>
  <c r="AH24" i="52"/>
  <c r="AH18" i="52"/>
  <c r="AH22" i="52"/>
  <c r="AH26" i="52"/>
  <c r="AH11" i="52"/>
  <c r="AH16" i="52"/>
  <c r="AH15" i="52"/>
  <c r="AH14" i="52"/>
  <c r="AH12" i="52"/>
  <c r="AH13" i="52"/>
  <c r="AH10" i="52"/>
  <c r="AH5" i="52"/>
  <c r="AH4" i="52"/>
  <c r="AH9" i="52"/>
  <c r="AH2" i="52"/>
  <c r="V28" i="2"/>
  <c r="W28" i="2"/>
  <c r="X29" i="2"/>
  <c r="AG19" i="51"/>
  <c r="AG23" i="51"/>
  <c r="AG7" i="52"/>
  <c r="AG15" i="51"/>
  <c r="AG21" i="52"/>
  <c r="X30" i="2"/>
  <c r="AG20" i="51"/>
  <c r="AG6" i="52"/>
  <c r="AG3" i="51"/>
  <c r="AG8" i="52"/>
  <c r="AG3" i="52"/>
  <c r="AG25" i="52"/>
  <c r="AG17" i="52"/>
  <c r="AG26" i="51"/>
  <c r="AG4" i="51"/>
  <c r="AI23" i="53" l="1"/>
  <c r="AK23" i="53" s="1"/>
  <c r="AI5" i="53"/>
  <c r="AK5" i="53" s="1"/>
  <c r="AI6" i="53"/>
  <c r="AK6" i="53" s="1"/>
  <c r="AI21" i="53"/>
  <c r="AK21" i="53" s="1"/>
  <c r="AI15" i="53"/>
  <c r="AK15" i="53" s="1"/>
  <c r="AI7" i="53"/>
  <c r="AK7" i="53" s="1"/>
  <c r="AI2" i="53"/>
  <c r="AK2" i="53" s="1"/>
  <c r="AH17" i="52"/>
  <c r="AI19" i="52" s="1"/>
  <c r="AK19" i="52" s="1"/>
  <c r="AH25" i="52"/>
  <c r="AH3" i="52"/>
  <c r="AH8" i="52"/>
  <c r="AH6" i="52"/>
  <c r="AI10" i="52" s="1"/>
  <c r="AK10" i="52" s="1"/>
  <c r="AH21" i="52"/>
  <c r="AH7" i="52"/>
  <c r="AI24" i="53"/>
  <c r="AK24" i="53" s="1"/>
  <c r="AI13" i="53"/>
  <c r="AK13" i="53" s="1"/>
  <c r="AI11" i="53"/>
  <c r="AK11" i="53" s="1"/>
  <c r="AI20" i="53"/>
  <c r="AK20" i="53" s="1"/>
  <c r="AI17" i="53"/>
  <c r="AK17" i="53" s="1"/>
  <c r="AI26" i="53"/>
  <c r="AK26" i="53" s="1"/>
  <c r="AI4" i="53"/>
  <c r="AK4" i="53" s="1"/>
  <c r="AI9" i="53"/>
  <c r="AK9" i="53" s="1"/>
  <c r="AI22" i="53"/>
  <c r="AK22" i="53" s="1"/>
  <c r="AI14" i="53"/>
  <c r="AK14" i="53" s="1"/>
  <c r="AI19" i="53"/>
  <c r="AK19" i="53" s="1"/>
  <c r="AI8" i="53"/>
  <c r="AK8" i="53" s="1"/>
  <c r="AI12" i="53"/>
  <c r="AK12" i="53" s="1"/>
  <c r="AI25" i="53"/>
  <c r="AK25" i="53" s="1"/>
  <c r="AI10" i="53"/>
  <c r="AK10" i="53" s="1"/>
  <c r="AI18" i="53"/>
  <c r="AK18" i="53" s="1"/>
  <c r="AI16" i="53"/>
  <c r="AK16" i="53" s="1"/>
  <c r="AH20" i="51"/>
  <c r="AH26" i="51"/>
  <c r="AH23" i="51"/>
  <c r="AH19" i="51"/>
  <c r="AH15" i="51"/>
  <c r="AH4" i="51"/>
  <c r="AH3" i="51"/>
  <c r="X31" i="2"/>
  <c r="AI23" i="52"/>
  <c r="AK23" i="52" s="1"/>
  <c r="W29" i="2"/>
  <c r="AI15" i="52"/>
  <c r="AK15" i="52" s="1"/>
  <c r="AI14" i="52"/>
  <c r="AK14" i="52" s="1"/>
  <c r="AI3" i="52"/>
  <c r="AK3" i="52" s="1"/>
  <c r="AI5" i="52"/>
  <c r="AK5" i="52" s="1"/>
  <c r="AI2" i="52"/>
  <c r="AK2" i="52" s="1"/>
  <c r="AI4" i="52"/>
  <c r="AK4" i="52" s="1"/>
  <c r="AI11" i="52"/>
  <c r="AK11" i="52" s="1"/>
  <c r="AI7" i="52"/>
  <c r="AK7" i="52" s="1"/>
  <c r="AI16" i="52"/>
  <c r="AK16" i="52" s="1"/>
  <c r="AI9" i="52"/>
  <c r="AK9" i="52" s="1"/>
  <c r="AD2" i="49"/>
  <c r="AG18" i="51"/>
  <c r="AG9" i="51"/>
  <c r="AG2" i="51"/>
  <c r="AG10" i="51"/>
  <c r="AG8" i="51"/>
  <c r="AG21" i="51"/>
  <c r="AG6" i="51"/>
  <c r="AG14" i="51"/>
  <c r="AG25" i="51"/>
  <c r="AG13" i="51"/>
  <c r="AG5" i="51"/>
  <c r="AG7" i="51"/>
  <c r="AG17" i="51"/>
  <c r="AG24" i="51"/>
  <c r="C28" i="51"/>
  <c r="AG16" i="51"/>
  <c r="W30" i="2"/>
  <c r="AG11" i="51"/>
  <c r="AG12" i="51"/>
  <c r="AG22" i="51"/>
  <c r="AI20" i="52" l="1"/>
  <c r="AK20" i="52" s="1"/>
  <c r="AI6" i="52"/>
  <c r="AK6" i="52" s="1"/>
  <c r="AI25" i="52"/>
  <c r="AK25" i="52" s="1"/>
  <c r="AH22" i="51"/>
  <c r="AH12" i="51"/>
  <c r="AH11" i="51"/>
  <c r="AH16" i="51"/>
  <c r="V29" i="2"/>
  <c r="AH24" i="51"/>
  <c r="AH17" i="51"/>
  <c r="AH7" i="51"/>
  <c r="AH5" i="51"/>
  <c r="AH13" i="51"/>
  <c r="AH25" i="51"/>
  <c r="AH14" i="51"/>
  <c r="AH6" i="51"/>
  <c r="AI18" i="51" s="1"/>
  <c r="AK18" i="51" s="1"/>
  <c r="AH21" i="51"/>
  <c r="AH8" i="51"/>
  <c r="AH10" i="51"/>
  <c r="AH2" i="51"/>
  <c r="AI2" i="51" s="1"/>
  <c r="AK2" i="51" s="1"/>
  <c r="AH9" i="51"/>
  <c r="AH18" i="51"/>
  <c r="AI21" i="52"/>
  <c r="AK21" i="52" s="1"/>
  <c r="AI26" i="52"/>
  <c r="AK26" i="52" s="1"/>
  <c r="AI8" i="52"/>
  <c r="AK8" i="52" s="1"/>
  <c r="AI12" i="52"/>
  <c r="AK12" i="52" s="1"/>
  <c r="AI22" i="52"/>
  <c r="AK22" i="52" s="1"/>
  <c r="AI17" i="52"/>
  <c r="AK17" i="52" s="1"/>
  <c r="AI18" i="52"/>
  <c r="AK18" i="52" s="1"/>
  <c r="AI24" i="52"/>
  <c r="AK24" i="52" s="1"/>
  <c r="AI13" i="52"/>
  <c r="AK13" i="52" s="1"/>
  <c r="AI3" i="51"/>
  <c r="AK3" i="51" s="1"/>
  <c r="F21" i="49"/>
  <c r="F25" i="49"/>
  <c r="F18" i="49"/>
  <c r="F19" i="49"/>
  <c r="F20" i="49"/>
  <c r="F17" i="49"/>
  <c r="F22" i="49"/>
  <c r="F23" i="49"/>
  <c r="F24" i="49"/>
  <c r="F26" i="49"/>
  <c r="AI4" i="51"/>
  <c r="AK4" i="51" s="1"/>
  <c r="W31" i="2"/>
  <c r="AD10" i="49"/>
  <c r="F3" i="49"/>
  <c r="AD16" i="49"/>
  <c r="AD12" i="49"/>
  <c r="AD3" i="49"/>
  <c r="AD4" i="49"/>
  <c r="AD14" i="49"/>
  <c r="AD15" i="49"/>
  <c r="AD5" i="49"/>
  <c r="AD11" i="49"/>
  <c r="AD9" i="49"/>
  <c r="AD7" i="49"/>
  <c r="AD13" i="49"/>
  <c r="AD6" i="49"/>
  <c r="AD8" i="49"/>
  <c r="F4" i="49"/>
  <c r="AD2" i="48"/>
  <c r="V30" i="2"/>
  <c r="AI12" i="51" l="1"/>
  <c r="AK12" i="51" s="1"/>
  <c r="AI14" i="51"/>
  <c r="AK14" i="51" s="1"/>
  <c r="AI10" i="51"/>
  <c r="AK10" i="51" s="1"/>
  <c r="AI24" i="51"/>
  <c r="AK24" i="51" s="1"/>
  <c r="AI11" i="51"/>
  <c r="AK11" i="51" s="1"/>
  <c r="AI7" i="51"/>
  <c r="AK7" i="51" s="1"/>
  <c r="AI23" i="51"/>
  <c r="AK23" i="51" s="1"/>
  <c r="AI13" i="51"/>
  <c r="AK13" i="51" s="1"/>
  <c r="AI16" i="51"/>
  <c r="AK16" i="51" s="1"/>
  <c r="AI21" i="51"/>
  <c r="AK21" i="51" s="1"/>
  <c r="AI8" i="51"/>
  <c r="AK8" i="51" s="1"/>
  <c r="AI15" i="51"/>
  <c r="AK15" i="51" s="1"/>
  <c r="AI25" i="51"/>
  <c r="AK25" i="51" s="1"/>
  <c r="AI17" i="51"/>
  <c r="AK17" i="51" s="1"/>
  <c r="AI22" i="51"/>
  <c r="AK22" i="51" s="1"/>
  <c r="AI6" i="51"/>
  <c r="AK6" i="51" s="1"/>
  <c r="AI5" i="51"/>
  <c r="AK5" i="51" s="1"/>
  <c r="AI20" i="51"/>
  <c r="AK20" i="51" s="1"/>
  <c r="AI19" i="51"/>
  <c r="AK19" i="51" s="1"/>
  <c r="AI26" i="51"/>
  <c r="AK26" i="51" s="1"/>
  <c r="AI9" i="51"/>
  <c r="AK9" i="51" s="1"/>
  <c r="V31" i="2"/>
  <c r="F17" i="48"/>
  <c r="F25" i="48"/>
  <c r="F18" i="48"/>
  <c r="F23" i="48"/>
  <c r="F21" i="48"/>
  <c r="F24" i="48"/>
  <c r="F19" i="48"/>
  <c r="F22" i="48"/>
  <c r="F20" i="48"/>
  <c r="F26" i="48"/>
  <c r="F8" i="49"/>
  <c r="L26" i="49"/>
  <c r="L23" i="49"/>
  <c r="L22" i="49"/>
  <c r="L25" i="49"/>
  <c r="L20" i="49"/>
  <c r="L17" i="49"/>
  <c r="L24" i="49"/>
  <c r="L19" i="49"/>
  <c r="L18" i="49"/>
  <c r="L21" i="49"/>
  <c r="Q25" i="49"/>
  <c r="Q24" i="49"/>
  <c r="Q21" i="49"/>
  <c r="Q20" i="49"/>
  <c r="Q26" i="49"/>
  <c r="Q19" i="49"/>
  <c r="Q18" i="49"/>
  <c r="Q23" i="49"/>
  <c r="Q22" i="49"/>
  <c r="Q17" i="49"/>
  <c r="F9" i="49"/>
  <c r="M25" i="49"/>
  <c r="M24" i="49"/>
  <c r="M21" i="49"/>
  <c r="M20" i="49"/>
  <c r="M26" i="49"/>
  <c r="M19" i="49"/>
  <c r="M18" i="49"/>
  <c r="M22" i="49"/>
  <c r="M23" i="49"/>
  <c r="M17" i="49"/>
  <c r="F5" i="49"/>
  <c r="I25" i="49"/>
  <c r="I24" i="49"/>
  <c r="I21" i="49"/>
  <c r="I20" i="49"/>
  <c r="I26" i="49"/>
  <c r="I19" i="49"/>
  <c r="I18" i="49"/>
  <c r="I23" i="49"/>
  <c r="I22" i="49"/>
  <c r="I17" i="49"/>
  <c r="R26" i="49"/>
  <c r="R23" i="49"/>
  <c r="R22" i="49"/>
  <c r="R19" i="49"/>
  <c r="R24" i="49"/>
  <c r="R21" i="49"/>
  <c r="R17" i="49"/>
  <c r="R20" i="49"/>
  <c r="R25" i="49"/>
  <c r="R18" i="49"/>
  <c r="G25" i="49"/>
  <c r="G24" i="49"/>
  <c r="G21" i="49"/>
  <c r="G20" i="49"/>
  <c r="G23" i="49"/>
  <c r="G22" i="49"/>
  <c r="G19" i="49"/>
  <c r="G18" i="49"/>
  <c r="G26" i="49"/>
  <c r="G17" i="49"/>
  <c r="F16" i="49"/>
  <c r="T26" i="49"/>
  <c r="T23" i="49"/>
  <c r="T22" i="49"/>
  <c r="T19" i="49"/>
  <c r="T25" i="49"/>
  <c r="T20" i="49"/>
  <c r="T17" i="49"/>
  <c r="T24" i="49"/>
  <c r="T18" i="49"/>
  <c r="T21" i="49"/>
  <c r="F10" i="49"/>
  <c r="N26" i="49"/>
  <c r="N23" i="49"/>
  <c r="N22" i="49"/>
  <c r="N19" i="49"/>
  <c r="N24" i="49"/>
  <c r="N21" i="49"/>
  <c r="N17" i="49"/>
  <c r="N25" i="49"/>
  <c r="N20" i="49"/>
  <c r="N18" i="49"/>
  <c r="J26" i="49"/>
  <c r="J23" i="49"/>
  <c r="J22" i="49"/>
  <c r="J24" i="49"/>
  <c r="J21" i="49"/>
  <c r="J17" i="49"/>
  <c r="J20" i="49"/>
  <c r="J25" i="49"/>
  <c r="J19" i="49"/>
  <c r="J18" i="49"/>
  <c r="K25" i="49"/>
  <c r="K24" i="49"/>
  <c r="K21" i="49"/>
  <c r="K20" i="49"/>
  <c r="K23" i="49"/>
  <c r="K22" i="49"/>
  <c r="K19" i="49"/>
  <c r="K18" i="49"/>
  <c r="K17" i="49"/>
  <c r="K26" i="49"/>
  <c r="O25" i="49"/>
  <c r="O24" i="49"/>
  <c r="O21" i="49"/>
  <c r="O20" i="49"/>
  <c r="O23" i="49"/>
  <c r="O22" i="49"/>
  <c r="O18" i="49"/>
  <c r="O26" i="49"/>
  <c r="O17" i="49"/>
  <c r="O19" i="49"/>
  <c r="S25" i="49"/>
  <c r="S24" i="49"/>
  <c r="S21" i="49"/>
  <c r="S20" i="49"/>
  <c r="S23" i="49"/>
  <c r="S22" i="49"/>
  <c r="S18" i="49"/>
  <c r="S19" i="49"/>
  <c r="S17" i="49"/>
  <c r="S26" i="49"/>
  <c r="H26" i="49"/>
  <c r="H23" i="49"/>
  <c r="H22" i="49"/>
  <c r="H25" i="49"/>
  <c r="H20" i="49"/>
  <c r="H17" i="49"/>
  <c r="H21" i="49"/>
  <c r="H19" i="49"/>
  <c r="H18" i="49"/>
  <c r="H24" i="49"/>
  <c r="P26" i="49"/>
  <c r="P23" i="49"/>
  <c r="P22" i="49"/>
  <c r="P19" i="49"/>
  <c r="P25" i="49"/>
  <c r="P20" i="49"/>
  <c r="P17" i="49"/>
  <c r="P21" i="49"/>
  <c r="P18" i="49"/>
  <c r="P24" i="49"/>
  <c r="S16" i="49"/>
  <c r="E3" i="49"/>
  <c r="D3" i="49" s="1"/>
  <c r="J16" i="49"/>
  <c r="J11" i="49"/>
  <c r="J10" i="49"/>
  <c r="J12" i="49"/>
  <c r="J9" i="49"/>
  <c r="J13" i="49"/>
  <c r="J14" i="49"/>
  <c r="J7" i="49"/>
  <c r="J8" i="49"/>
  <c r="J15" i="49"/>
  <c r="K8" i="49"/>
  <c r="K14" i="49"/>
  <c r="K16" i="49"/>
  <c r="K13" i="49"/>
  <c r="K9" i="49"/>
  <c r="K11" i="49"/>
  <c r="K15" i="49"/>
  <c r="K10" i="49"/>
  <c r="K12" i="49"/>
  <c r="O15" i="49"/>
  <c r="O14" i="49"/>
  <c r="O16" i="49"/>
  <c r="O13" i="49"/>
  <c r="O12" i="49"/>
  <c r="H6" i="49"/>
  <c r="H14" i="49"/>
  <c r="H13" i="49"/>
  <c r="H10" i="49"/>
  <c r="H15" i="49"/>
  <c r="H5" i="49"/>
  <c r="H11" i="49"/>
  <c r="H7" i="49"/>
  <c r="H9" i="49"/>
  <c r="H16" i="49"/>
  <c r="H8" i="49"/>
  <c r="H12" i="49"/>
  <c r="P13" i="49"/>
  <c r="P16" i="49"/>
  <c r="P15" i="49"/>
  <c r="P14" i="49"/>
  <c r="F11" i="49"/>
  <c r="F15" i="49"/>
  <c r="AD13" i="48"/>
  <c r="F3" i="48"/>
  <c r="AD4" i="48"/>
  <c r="AD16" i="48"/>
  <c r="AD3" i="48"/>
  <c r="AD6" i="48"/>
  <c r="AD11" i="48"/>
  <c r="AD9" i="48"/>
  <c r="AD5" i="48"/>
  <c r="AD10" i="48"/>
  <c r="AD7" i="48"/>
  <c r="AD12" i="48"/>
  <c r="AD14" i="48"/>
  <c r="AD15" i="48"/>
  <c r="AD8" i="48"/>
  <c r="L13" i="49"/>
  <c r="L16" i="49"/>
  <c r="L15" i="49"/>
  <c r="L10" i="49"/>
  <c r="L14" i="49"/>
  <c r="L11" i="49"/>
  <c r="L9" i="49"/>
  <c r="L12" i="49"/>
  <c r="Q14" i="49"/>
  <c r="Q15" i="49"/>
  <c r="Q16" i="49"/>
  <c r="M16" i="49"/>
  <c r="M10" i="49"/>
  <c r="M13" i="49"/>
  <c r="M14" i="49"/>
  <c r="M12" i="49"/>
  <c r="M11" i="49"/>
  <c r="M15" i="49"/>
  <c r="I11" i="49"/>
  <c r="I7" i="49"/>
  <c r="I12" i="49"/>
  <c r="I9" i="49"/>
  <c r="I13" i="49"/>
  <c r="I10" i="49"/>
  <c r="I15" i="49"/>
  <c r="I6" i="49"/>
  <c r="I16" i="49"/>
  <c r="I8" i="49"/>
  <c r="I14" i="49"/>
  <c r="R15" i="49"/>
  <c r="R16" i="49"/>
  <c r="G14" i="49"/>
  <c r="G13" i="49"/>
  <c r="G4" i="49"/>
  <c r="G10" i="49"/>
  <c r="G7" i="49"/>
  <c r="G6" i="49"/>
  <c r="G9" i="49"/>
  <c r="G11" i="49"/>
  <c r="G16" i="49"/>
  <c r="G12" i="49"/>
  <c r="G15" i="49"/>
  <c r="G8" i="49"/>
  <c r="G5" i="49"/>
  <c r="N12" i="49"/>
  <c r="N13" i="49"/>
  <c r="N16" i="49"/>
  <c r="N14" i="49"/>
  <c r="N15" i="49"/>
  <c r="N11" i="49"/>
  <c r="F6" i="49"/>
  <c r="F12" i="49"/>
  <c r="F13" i="49"/>
  <c r="F7" i="49"/>
  <c r="F14" i="49"/>
  <c r="S16" i="48" l="1"/>
  <c r="S26" i="48"/>
  <c r="S23" i="48"/>
  <c r="S22" i="48"/>
  <c r="S19" i="48"/>
  <c r="S18" i="48"/>
  <c r="S24" i="48"/>
  <c r="S21" i="48"/>
  <c r="S25" i="48"/>
  <c r="S20" i="48"/>
  <c r="S17" i="48"/>
  <c r="P25" i="48"/>
  <c r="P24" i="48"/>
  <c r="P21" i="48"/>
  <c r="P20" i="48"/>
  <c r="P17" i="48"/>
  <c r="P23" i="48"/>
  <c r="P22" i="48"/>
  <c r="P19" i="48"/>
  <c r="P18" i="48"/>
  <c r="P26" i="48"/>
  <c r="N25" i="48"/>
  <c r="N24" i="48"/>
  <c r="N21" i="48"/>
  <c r="N20" i="48"/>
  <c r="N17" i="48"/>
  <c r="N26" i="48"/>
  <c r="N19" i="48"/>
  <c r="N18" i="48"/>
  <c r="N23" i="48"/>
  <c r="N22" i="48"/>
  <c r="M26" i="48"/>
  <c r="M23" i="48"/>
  <c r="M22" i="48"/>
  <c r="M19" i="48"/>
  <c r="M18" i="48"/>
  <c r="M25" i="48"/>
  <c r="M20" i="48"/>
  <c r="M17" i="48"/>
  <c r="M21" i="48"/>
  <c r="M24" i="48"/>
  <c r="J25" i="48"/>
  <c r="J24" i="48"/>
  <c r="J21" i="48"/>
  <c r="J20" i="48"/>
  <c r="J17" i="48"/>
  <c r="J26" i="48"/>
  <c r="J19" i="48"/>
  <c r="J18" i="48"/>
  <c r="J22" i="48"/>
  <c r="J23" i="48"/>
  <c r="F16" i="48"/>
  <c r="T25" i="48"/>
  <c r="T24" i="48"/>
  <c r="T21" i="48"/>
  <c r="T20" i="48"/>
  <c r="T17" i="48"/>
  <c r="T23" i="48"/>
  <c r="T22" i="48"/>
  <c r="T26" i="48"/>
  <c r="T19" i="48"/>
  <c r="T18" i="48"/>
  <c r="E26" i="49"/>
  <c r="D26" i="49" s="1"/>
  <c r="E19" i="49"/>
  <c r="D19" i="49" s="1"/>
  <c r="E23" i="49"/>
  <c r="D23" i="49" s="1"/>
  <c r="E21" i="49"/>
  <c r="D21" i="49" s="1"/>
  <c r="E25" i="49"/>
  <c r="D25" i="49" s="1"/>
  <c r="E12" i="49"/>
  <c r="D12" i="49" s="1"/>
  <c r="E16" i="49"/>
  <c r="D16" i="49" s="1"/>
  <c r="A16" i="49" s="1"/>
  <c r="E9" i="49"/>
  <c r="D9" i="49" s="1"/>
  <c r="E10" i="49"/>
  <c r="D10" i="49" s="1"/>
  <c r="F8" i="48"/>
  <c r="L25" i="48"/>
  <c r="L24" i="48"/>
  <c r="L21" i="48"/>
  <c r="L20" i="48"/>
  <c r="L17" i="48"/>
  <c r="L23" i="48"/>
  <c r="L22" i="48"/>
  <c r="L26" i="48"/>
  <c r="L19" i="48"/>
  <c r="L18" i="48"/>
  <c r="R25" i="48"/>
  <c r="R24" i="48"/>
  <c r="R21" i="48"/>
  <c r="R20" i="48"/>
  <c r="R17" i="48"/>
  <c r="R26" i="48"/>
  <c r="R19" i="48"/>
  <c r="R18" i="48"/>
  <c r="R22" i="48"/>
  <c r="R23" i="48"/>
  <c r="F7" i="48"/>
  <c r="K26" i="48"/>
  <c r="K23" i="48"/>
  <c r="K22" i="48"/>
  <c r="K19" i="48"/>
  <c r="K18" i="48"/>
  <c r="K24" i="48"/>
  <c r="K21" i="48"/>
  <c r="K25" i="48"/>
  <c r="K20" i="48"/>
  <c r="K17" i="48"/>
  <c r="I26" i="48"/>
  <c r="I23" i="48"/>
  <c r="I22" i="48"/>
  <c r="I19" i="48"/>
  <c r="I18" i="48"/>
  <c r="I25" i="48"/>
  <c r="I20" i="48"/>
  <c r="I17" i="48"/>
  <c r="I24" i="48"/>
  <c r="I21" i="48"/>
  <c r="F11" i="48"/>
  <c r="O26" i="48"/>
  <c r="O23" i="48"/>
  <c r="O22" i="48"/>
  <c r="O19" i="48"/>
  <c r="O18" i="48"/>
  <c r="O24" i="48"/>
  <c r="O21" i="48"/>
  <c r="O20" i="48"/>
  <c r="O17" i="48"/>
  <c r="O25" i="48"/>
  <c r="G26" i="48"/>
  <c r="G23" i="48"/>
  <c r="G22" i="48"/>
  <c r="G19" i="48"/>
  <c r="G18" i="48"/>
  <c r="G24" i="48"/>
  <c r="G21" i="48"/>
  <c r="G20" i="48"/>
  <c r="G17" i="48"/>
  <c r="G25" i="48"/>
  <c r="F4" i="48"/>
  <c r="H25" i="48"/>
  <c r="H24" i="48"/>
  <c r="H21" i="48"/>
  <c r="H20" i="48"/>
  <c r="H17" i="48"/>
  <c r="H23" i="48"/>
  <c r="H22" i="48"/>
  <c r="H19" i="48"/>
  <c r="H18" i="48"/>
  <c r="H26" i="48"/>
  <c r="F13" i="48"/>
  <c r="Q26" i="48"/>
  <c r="Q23" i="48"/>
  <c r="Q22" i="48"/>
  <c r="Q19" i="48"/>
  <c r="Q18" i="48"/>
  <c r="Q25" i="48"/>
  <c r="Q20" i="48"/>
  <c r="Q17" i="48"/>
  <c r="Q24" i="48"/>
  <c r="Q21" i="48"/>
  <c r="E8" i="49"/>
  <c r="D8" i="49" s="1"/>
  <c r="E17" i="49"/>
  <c r="D17" i="49" s="1"/>
  <c r="E18" i="49"/>
  <c r="D18" i="49" s="1"/>
  <c r="E22" i="49"/>
  <c r="D22" i="49" s="1"/>
  <c r="E20" i="49"/>
  <c r="D20" i="49" s="1"/>
  <c r="E24" i="49"/>
  <c r="D24" i="49" s="1"/>
  <c r="E7" i="49"/>
  <c r="D7" i="49" s="1"/>
  <c r="E11" i="49"/>
  <c r="D11" i="49" s="1"/>
  <c r="E5" i="49"/>
  <c r="D5" i="49" s="1"/>
  <c r="E14" i="49"/>
  <c r="D14" i="49" s="1"/>
  <c r="E13" i="49"/>
  <c r="D13" i="49" s="1"/>
  <c r="E6" i="49"/>
  <c r="D6" i="49" s="1"/>
  <c r="E15" i="49"/>
  <c r="D15" i="49" s="1"/>
  <c r="E4" i="49"/>
  <c r="D4" i="49" s="1"/>
  <c r="AE4" i="49" s="1"/>
  <c r="E3" i="48"/>
  <c r="D3" i="48" s="1"/>
  <c r="AD16" i="47"/>
  <c r="AD5" i="47"/>
  <c r="AD10" i="47"/>
  <c r="AD9" i="47"/>
  <c r="AD4" i="47"/>
  <c r="AD6" i="47"/>
  <c r="AD14" i="47"/>
  <c r="AD3" i="47"/>
  <c r="AD12" i="47"/>
  <c r="AD13" i="47"/>
  <c r="AD15" i="47"/>
  <c r="AD8" i="47"/>
  <c r="AD11" i="47"/>
  <c r="AD7" i="47"/>
  <c r="P13" i="48"/>
  <c r="P16" i="48"/>
  <c r="P14" i="48"/>
  <c r="P15" i="48"/>
  <c r="N15" i="48"/>
  <c r="N13" i="48"/>
  <c r="N11" i="48"/>
  <c r="N16" i="48"/>
  <c r="N14" i="48"/>
  <c r="N12" i="48"/>
  <c r="M10" i="48"/>
  <c r="M13" i="48"/>
  <c r="M14" i="48"/>
  <c r="M16" i="48"/>
  <c r="M11" i="48"/>
  <c r="M12" i="48"/>
  <c r="M15" i="48"/>
  <c r="J8" i="48"/>
  <c r="J16" i="48"/>
  <c r="J12" i="48"/>
  <c r="J9" i="48"/>
  <c r="J11" i="48"/>
  <c r="J13" i="48"/>
  <c r="J10" i="48"/>
  <c r="J14" i="48"/>
  <c r="J15" i="48"/>
  <c r="J7" i="48"/>
  <c r="F12" i="48"/>
  <c r="F10" i="48"/>
  <c r="AD2" i="47"/>
  <c r="L16" i="48"/>
  <c r="L13" i="48"/>
  <c r="L10" i="48"/>
  <c r="L15" i="48"/>
  <c r="L9" i="48"/>
  <c r="L14" i="48"/>
  <c r="L12" i="48"/>
  <c r="L11" i="48"/>
  <c r="R15" i="48"/>
  <c r="R16" i="48"/>
  <c r="K15" i="48"/>
  <c r="K12" i="48"/>
  <c r="K11" i="48"/>
  <c r="K14" i="48"/>
  <c r="K10" i="48"/>
  <c r="K9" i="48"/>
  <c r="K16" i="48"/>
  <c r="K13" i="48"/>
  <c r="K8" i="48"/>
  <c r="I11" i="48"/>
  <c r="I6" i="48"/>
  <c r="I16" i="48"/>
  <c r="I15" i="48"/>
  <c r="I9" i="48"/>
  <c r="I10" i="48"/>
  <c r="I13" i="48"/>
  <c r="I12" i="48"/>
  <c r="I7" i="48"/>
  <c r="I14" i="48"/>
  <c r="I8" i="48"/>
  <c r="O16" i="48"/>
  <c r="O13" i="48"/>
  <c r="O15" i="48"/>
  <c r="O12" i="48"/>
  <c r="O14" i="48"/>
  <c r="G8" i="48"/>
  <c r="G11" i="48"/>
  <c r="G7" i="48"/>
  <c r="G13" i="48"/>
  <c r="G5" i="48"/>
  <c r="G9" i="48"/>
  <c r="G14" i="48"/>
  <c r="G4" i="48"/>
  <c r="G10" i="48"/>
  <c r="G6" i="48"/>
  <c r="G12" i="48"/>
  <c r="G16" i="48"/>
  <c r="G15" i="48"/>
  <c r="H10" i="48"/>
  <c r="H13" i="48"/>
  <c r="H14" i="48"/>
  <c r="H8" i="48"/>
  <c r="H12" i="48"/>
  <c r="H7" i="48"/>
  <c r="H16" i="48"/>
  <c r="H5" i="48"/>
  <c r="H11" i="48"/>
  <c r="H15" i="48"/>
  <c r="H6" i="48"/>
  <c r="H9" i="48"/>
  <c r="Q14" i="48"/>
  <c r="Q16" i="48"/>
  <c r="Q15" i="48"/>
  <c r="F5" i="48"/>
  <c r="E5" i="48" s="1"/>
  <c r="F15" i="48"/>
  <c r="F6" i="48"/>
  <c r="F9" i="48"/>
  <c r="F14" i="48"/>
  <c r="E20" i="48" l="1"/>
  <c r="D20" i="48" s="1"/>
  <c r="E24" i="48"/>
  <c r="D24" i="48" s="1"/>
  <c r="F26" i="47"/>
  <c r="F23" i="47"/>
  <c r="F19" i="47"/>
  <c r="F22" i="47"/>
  <c r="F21" i="47"/>
  <c r="F18" i="47"/>
  <c r="F17" i="47"/>
  <c r="F20" i="47"/>
  <c r="F25" i="47"/>
  <c r="F24" i="47"/>
  <c r="E13" i="48"/>
  <c r="D13" i="48" s="1"/>
  <c r="F7" i="47"/>
  <c r="K8" i="47"/>
  <c r="K9" i="47"/>
  <c r="K12" i="47"/>
  <c r="K13" i="47"/>
  <c r="K16" i="47"/>
  <c r="K17" i="47"/>
  <c r="K20" i="47"/>
  <c r="K10" i="47"/>
  <c r="K11" i="47"/>
  <c r="K18" i="47"/>
  <c r="K19" i="47"/>
  <c r="K22" i="47"/>
  <c r="K23" i="47"/>
  <c r="K26" i="47"/>
  <c r="K14" i="47"/>
  <c r="K15" i="47"/>
  <c r="K21" i="47"/>
  <c r="K25" i="47"/>
  <c r="K24" i="47"/>
  <c r="L10" i="47"/>
  <c r="L11" i="47"/>
  <c r="L14" i="47"/>
  <c r="L15" i="47"/>
  <c r="L18" i="47"/>
  <c r="L19" i="47"/>
  <c r="L13" i="47"/>
  <c r="L16" i="47"/>
  <c r="L21" i="47"/>
  <c r="L24" i="47"/>
  <c r="L25" i="47"/>
  <c r="F8" i="47"/>
  <c r="L9" i="47"/>
  <c r="L12" i="47"/>
  <c r="L17" i="47"/>
  <c r="L20" i="47"/>
  <c r="L22" i="47"/>
  <c r="L26" i="47"/>
  <c r="L23" i="47"/>
  <c r="Q16" i="47"/>
  <c r="Q17" i="47"/>
  <c r="Q20" i="47"/>
  <c r="Q14" i="47"/>
  <c r="Q15" i="47"/>
  <c r="Q22" i="47"/>
  <c r="Q23" i="47"/>
  <c r="Q26" i="47"/>
  <c r="F13" i="47"/>
  <c r="Q18" i="47"/>
  <c r="Q19" i="47"/>
  <c r="Q21" i="47"/>
  <c r="Q24" i="47"/>
  <c r="Q25" i="47"/>
  <c r="G4" i="47"/>
  <c r="G5" i="47"/>
  <c r="G8" i="47"/>
  <c r="G9" i="47"/>
  <c r="G12" i="47"/>
  <c r="G13" i="47"/>
  <c r="G16" i="47"/>
  <c r="G17" i="47"/>
  <c r="G20" i="47"/>
  <c r="G10" i="47"/>
  <c r="G11" i="47"/>
  <c r="G18" i="47"/>
  <c r="G19" i="47"/>
  <c r="G22" i="47"/>
  <c r="G23" i="47"/>
  <c r="G26" i="47"/>
  <c r="G6" i="47"/>
  <c r="G7" i="47"/>
  <c r="G14" i="47"/>
  <c r="G15" i="47"/>
  <c r="G21" i="47"/>
  <c r="G25" i="47"/>
  <c r="G24" i="47"/>
  <c r="F6" i="47"/>
  <c r="J7" i="47"/>
  <c r="J10" i="47"/>
  <c r="J11" i="47"/>
  <c r="J14" i="47"/>
  <c r="J15" i="47"/>
  <c r="J18" i="47"/>
  <c r="J19" i="47"/>
  <c r="J9" i="47"/>
  <c r="J12" i="47"/>
  <c r="J17" i="47"/>
  <c r="J20" i="47"/>
  <c r="J21" i="47"/>
  <c r="J24" i="47"/>
  <c r="J25" i="47"/>
  <c r="J8" i="47"/>
  <c r="J13" i="47"/>
  <c r="J16" i="47"/>
  <c r="J22" i="47"/>
  <c r="J23" i="47"/>
  <c r="J26" i="47"/>
  <c r="M12" i="47"/>
  <c r="M13" i="47"/>
  <c r="M16" i="47"/>
  <c r="M17" i="47"/>
  <c r="M20" i="47"/>
  <c r="F9" i="47"/>
  <c r="M14" i="47"/>
  <c r="M15" i="47"/>
  <c r="M22" i="47"/>
  <c r="M23" i="47"/>
  <c r="M26" i="47"/>
  <c r="M10" i="47"/>
  <c r="M11" i="47"/>
  <c r="M18" i="47"/>
  <c r="M19" i="47"/>
  <c r="M21" i="47"/>
  <c r="M24" i="47"/>
  <c r="M25" i="47"/>
  <c r="I8" i="47"/>
  <c r="I9" i="47"/>
  <c r="I12" i="47"/>
  <c r="I13" i="47"/>
  <c r="I16" i="47"/>
  <c r="I17" i="47"/>
  <c r="I20" i="47"/>
  <c r="I6" i="47"/>
  <c r="I7" i="47"/>
  <c r="I14" i="47"/>
  <c r="I15" i="47"/>
  <c r="I22" i="47"/>
  <c r="I23" i="47"/>
  <c r="I26" i="47"/>
  <c r="F5" i="47"/>
  <c r="I10" i="47"/>
  <c r="I11" i="47"/>
  <c r="I18" i="47"/>
  <c r="I19" i="47"/>
  <c r="I21" i="47"/>
  <c r="I24" i="47"/>
  <c r="I25" i="47"/>
  <c r="F11" i="47"/>
  <c r="O12" i="47"/>
  <c r="O13" i="47"/>
  <c r="O16" i="47"/>
  <c r="O17" i="47"/>
  <c r="O20" i="47"/>
  <c r="O18" i="47"/>
  <c r="O19" i="47"/>
  <c r="O22" i="47"/>
  <c r="O23" i="47"/>
  <c r="O26" i="47"/>
  <c r="O14" i="47"/>
  <c r="O15" i="47"/>
  <c r="O21" i="47"/>
  <c r="O25" i="47"/>
  <c r="O24" i="47"/>
  <c r="F15" i="47"/>
  <c r="S16" i="47"/>
  <c r="S17" i="47"/>
  <c r="S20" i="47"/>
  <c r="S18" i="47"/>
  <c r="S19" i="47"/>
  <c r="S22" i="47"/>
  <c r="S23" i="47"/>
  <c r="S26" i="47"/>
  <c r="S21" i="47"/>
  <c r="S25" i="47"/>
  <c r="S24" i="47"/>
  <c r="P14" i="47"/>
  <c r="P15" i="47"/>
  <c r="P18" i="47"/>
  <c r="P19" i="47"/>
  <c r="F12" i="47"/>
  <c r="P13" i="47"/>
  <c r="P16" i="47"/>
  <c r="P21" i="47"/>
  <c r="P24" i="47"/>
  <c r="P25" i="47"/>
  <c r="P17" i="47"/>
  <c r="P20" i="47"/>
  <c r="P22" i="47"/>
  <c r="P26" i="47"/>
  <c r="P23" i="47"/>
  <c r="F14" i="47"/>
  <c r="R15" i="47"/>
  <c r="R18" i="47"/>
  <c r="R19" i="47"/>
  <c r="R17" i="47"/>
  <c r="R20" i="47"/>
  <c r="R21" i="47"/>
  <c r="R24" i="47"/>
  <c r="R25" i="47"/>
  <c r="R16" i="47"/>
  <c r="R22" i="47"/>
  <c r="R23" i="47"/>
  <c r="R26" i="47"/>
  <c r="H6" i="47"/>
  <c r="H7" i="47"/>
  <c r="H10" i="47"/>
  <c r="H11" i="47"/>
  <c r="H14" i="47"/>
  <c r="H15" i="47"/>
  <c r="H18" i="47"/>
  <c r="H19" i="47"/>
  <c r="F4" i="47"/>
  <c r="H5" i="47"/>
  <c r="H8" i="47"/>
  <c r="H13" i="47"/>
  <c r="H16" i="47"/>
  <c r="H21" i="47"/>
  <c r="H24" i="47"/>
  <c r="H25" i="47"/>
  <c r="H9" i="47"/>
  <c r="H12" i="47"/>
  <c r="H17" i="47"/>
  <c r="H20" i="47"/>
  <c r="H22" i="47"/>
  <c r="H26" i="47"/>
  <c r="H23" i="47"/>
  <c r="F10" i="47"/>
  <c r="N11" i="47"/>
  <c r="N14" i="47"/>
  <c r="N15" i="47"/>
  <c r="N18" i="47"/>
  <c r="N19" i="47"/>
  <c r="N12" i="47"/>
  <c r="N17" i="47"/>
  <c r="N20" i="47"/>
  <c r="N21" i="47"/>
  <c r="N24" i="47"/>
  <c r="N25" i="47"/>
  <c r="N13" i="47"/>
  <c r="N16" i="47"/>
  <c r="N22" i="47"/>
  <c r="N23" i="47"/>
  <c r="N26" i="47"/>
  <c r="T18" i="47"/>
  <c r="T19" i="47"/>
  <c r="T21" i="47"/>
  <c r="T24" i="47"/>
  <c r="T25" i="47"/>
  <c r="F16" i="47"/>
  <c r="T17" i="47"/>
  <c r="T20" i="47"/>
  <c r="T22" i="47"/>
  <c r="T26" i="47"/>
  <c r="T23" i="47"/>
  <c r="AE17" i="49"/>
  <c r="AE9" i="49"/>
  <c r="A8" i="49"/>
  <c r="E16" i="48"/>
  <c r="D16" i="48" s="1"/>
  <c r="E11" i="48"/>
  <c r="D11" i="48" s="1"/>
  <c r="AE10" i="49"/>
  <c r="A23" i="49"/>
  <c r="AE24" i="49"/>
  <c r="A21" i="49"/>
  <c r="AE22" i="49"/>
  <c r="E25" i="48"/>
  <c r="D25" i="48" s="1"/>
  <c r="E19" i="48"/>
  <c r="D19" i="48" s="1"/>
  <c r="A19" i="48" s="1"/>
  <c r="E23" i="48"/>
  <c r="D23" i="48" s="1"/>
  <c r="AE21" i="49"/>
  <c r="A20" i="49"/>
  <c r="AE19" i="49"/>
  <c r="A18" i="49"/>
  <c r="E14" i="48"/>
  <c r="D14" i="48" s="1"/>
  <c r="E8" i="48"/>
  <c r="D8" i="48" s="1"/>
  <c r="E7" i="48"/>
  <c r="A3" i="49"/>
  <c r="A19" i="49"/>
  <c r="AE20" i="49"/>
  <c r="AE18" i="49"/>
  <c r="A17" i="49"/>
  <c r="E17" i="48"/>
  <c r="D17" i="48" s="1"/>
  <c r="E21" i="48"/>
  <c r="D21" i="48" s="1"/>
  <c r="E18" i="48"/>
  <c r="D18" i="48" s="1"/>
  <c r="E22" i="48"/>
  <c r="D22" i="48" s="1"/>
  <c r="E26" i="48"/>
  <c r="D26" i="48" s="1"/>
  <c r="AE25" i="49"/>
  <c r="A24" i="49"/>
  <c r="AE23" i="49"/>
  <c r="A22" i="49"/>
  <c r="A26" i="49"/>
  <c r="AE26" i="49"/>
  <c r="A25" i="49"/>
  <c r="AE5" i="49"/>
  <c r="A4" i="49"/>
  <c r="AE8" i="49"/>
  <c r="A7" i="49"/>
  <c r="E6" i="48"/>
  <c r="D6" i="48" s="1"/>
  <c r="E12" i="48"/>
  <c r="E4" i="48"/>
  <c r="D4" i="48" s="1"/>
  <c r="E9" i="48"/>
  <c r="E15" i="48"/>
  <c r="D15" i="48" s="1"/>
  <c r="E10" i="48"/>
  <c r="D10" i="48" s="1"/>
  <c r="E3" i="47"/>
  <c r="D3" i="47" s="1"/>
  <c r="D9" i="48"/>
  <c r="A9" i="49"/>
  <c r="D7" i="48"/>
  <c r="A14" i="49"/>
  <c r="AE15" i="49"/>
  <c r="A5" i="49"/>
  <c r="AE6" i="49"/>
  <c r="A13" i="49"/>
  <c r="AE14" i="49"/>
  <c r="AE11" i="49"/>
  <c r="A10" i="49"/>
  <c r="AE12" i="49"/>
  <c r="A6" i="49"/>
  <c r="D5" i="48"/>
  <c r="AE13" i="49"/>
  <c r="A12" i="49"/>
  <c r="D12" i="48"/>
  <c r="A11" i="49"/>
  <c r="AE7" i="49"/>
  <c r="A15" i="49"/>
  <c r="AE16" i="49"/>
  <c r="A28" i="49" l="1"/>
  <c r="A16" i="48"/>
  <c r="A26" i="48"/>
  <c r="A25" i="48"/>
  <c r="AE26" i="48"/>
  <c r="AE18" i="48"/>
  <c r="A17" i="48"/>
  <c r="A22" i="48"/>
  <c r="AE23" i="48"/>
  <c r="AE24" i="48"/>
  <c r="AE25" i="48"/>
  <c r="A24" i="48"/>
  <c r="E23" i="47"/>
  <c r="D23" i="47" s="1"/>
  <c r="E26" i="47"/>
  <c r="D26" i="47" s="1"/>
  <c r="E19" i="47"/>
  <c r="D19" i="47" s="1"/>
  <c r="E20" i="47"/>
  <c r="D20" i="47" s="1"/>
  <c r="E24" i="47"/>
  <c r="D24" i="47" s="1"/>
  <c r="E6" i="47"/>
  <c r="D6" i="47" s="1"/>
  <c r="AE17" i="48"/>
  <c r="AE7" i="48"/>
  <c r="A8" i="48"/>
  <c r="A21" i="48"/>
  <c r="AE22" i="48"/>
  <c r="AE21" i="48"/>
  <c r="A20" i="48"/>
  <c r="A18" i="48"/>
  <c r="AE19" i="48"/>
  <c r="A23" i="48"/>
  <c r="AE20" i="48"/>
  <c r="E22" i="47"/>
  <c r="D22" i="47" s="1"/>
  <c r="E18" i="47"/>
  <c r="D18" i="47" s="1"/>
  <c r="E17" i="47"/>
  <c r="D17" i="47" s="1"/>
  <c r="E21" i="47"/>
  <c r="D21" i="47" s="1"/>
  <c r="E25" i="47"/>
  <c r="D25" i="47" s="1"/>
  <c r="AE4" i="48"/>
  <c r="A3" i="48"/>
  <c r="A5" i="48"/>
  <c r="A6" i="48"/>
  <c r="E7" i="47"/>
  <c r="D7" i="47" s="1"/>
  <c r="E13" i="47"/>
  <c r="D13" i="47" s="1"/>
  <c r="E9" i="47"/>
  <c r="D9" i="47" s="1"/>
  <c r="E15" i="47"/>
  <c r="D15" i="47" s="1"/>
  <c r="E12" i="47"/>
  <c r="D12" i="47" s="1"/>
  <c r="E4" i="47"/>
  <c r="D4" i="47" s="1"/>
  <c r="E5" i="47"/>
  <c r="E11" i="47"/>
  <c r="D11" i="47" s="1"/>
  <c r="E14" i="47"/>
  <c r="D14" i="47" s="1"/>
  <c r="E10" i="47"/>
  <c r="D10" i="47" s="1"/>
  <c r="E16" i="47"/>
  <c r="D16" i="47" s="1"/>
  <c r="E8" i="47"/>
  <c r="D8" i="47" s="1"/>
  <c r="A12" i="48"/>
  <c r="A7" i="48"/>
  <c r="AE16" i="48"/>
  <c r="A15" i="48"/>
  <c r="AE8" i="48"/>
  <c r="AE9" i="48"/>
  <c r="T28" i="2"/>
  <c r="D5" i="47"/>
  <c r="A13" i="48"/>
  <c r="AE14" i="48"/>
  <c r="AE10" i="48"/>
  <c r="A9" i="48"/>
  <c r="AE15" i="48"/>
  <c r="AE11" i="48"/>
  <c r="A11" i="48"/>
  <c r="AE12" i="48"/>
  <c r="A4" i="48"/>
  <c r="AE5" i="48"/>
  <c r="AE6" i="48"/>
  <c r="A14" i="48"/>
  <c r="AE13" i="48"/>
  <c r="A10" i="48"/>
  <c r="AG26" i="49"/>
  <c r="AG11" i="49"/>
  <c r="AG12" i="49"/>
  <c r="AG14" i="49"/>
  <c r="AG4" i="49"/>
  <c r="AG20" i="49"/>
  <c r="AG23" i="49"/>
  <c r="AG3" i="49"/>
  <c r="AG25" i="49"/>
  <c r="C28" i="49"/>
  <c r="AG8" i="49"/>
  <c r="AG9" i="49"/>
  <c r="AG17" i="49"/>
  <c r="AG24" i="49"/>
  <c r="AG15" i="49"/>
  <c r="AG22" i="49"/>
  <c r="AG6" i="49"/>
  <c r="AG7" i="49"/>
  <c r="AG19" i="49"/>
  <c r="AG13" i="49"/>
  <c r="AG5" i="49"/>
  <c r="AG18" i="49"/>
  <c r="AG10" i="49"/>
  <c r="AG2" i="49"/>
  <c r="AG21" i="49"/>
  <c r="AG16" i="49"/>
  <c r="A28" i="48" l="1"/>
  <c r="AE25" i="47"/>
  <c r="A22" i="47"/>
  <c r="AE22" i="47"/>
  <c r="A21" i="47"/>
  <c r="A20" i="47"/>
  <c r="AE20" i="47"/>
  <c r="A19" i="47"/>
  <c r="A26" i="47"/>
  <c r="A25" i="47"/>
  <c r="AE26" i="47"/>
  <c r="AE17" i="47"/>
  <c r="AE21" i="47"/>
  <c r="A18" i="47"/>
  <c r="A17" i="47"/>
  <c r="AE18" i="47"/>
  <c r="A24" i="47"/>
  <c r="A23" i="47"/>
  <c r="AE24" i="47"/>
  <c r="AE19" i="47"/>
  <c r="AE23" i="47"/>
  <c r="AH17" i="49"/>
  <c r="AH19" i="49"/>
  <c r="AH21" i="49"/>
  <c r="AH23" i="49"/>
  <c r="AH25" i="49"/>
  <c r="AH18" i="49"/>
  <c r="AH22" i="49"/>
  <c r="AH26" i="49"/>
  <c r="AH20" i="49"/>
  <c r="AH24" i="49"/>
  <c r="AH2" i="49"/>
  <c r="AI2" i="49" s="1"/>
  <c r="AK2" i="49" s="1"/>
  <c r="AH9" i="49"/>
  <c r="AH4" i="49"/>
  <c r="AH5" i="49"/>
  <c r="AH10" i="49"/>
  <c r="AH3" i="49"/>
  <c r="AH8" i="49"/>
  <c r="AH7" i="49"/>
  <c r="AH13" i="49"/>
  <c r="AH12" i="49"/>
  <c r="AH14" i="49"/>
  <c r="AH15" i="49"/>
  <c r="AH6" i="49"/>
  <c r="AH16" i="49"/>
  <c r="AH11" i="49"/>
  <c r="AE12" i="47"/>
  <c r="A11" i="47"/>
  <c r="AE9" i="47"/>
  <c r="A8" i="47"/>
  <c r="AE6" i="47"/>
  <c r="A5" i="47"/>
  <c r="AE16" i="47"/>
  <c r="A16" i="47"/>
  <c r="A15" i="47"/>
  <c r="A13" i="47"/>
  <c r="AE14" i="47"/>
  <c r="A4" i="47"/>
  <c r="AE5" i="47"/>
  <c r="T29" i="2"/>
  <c r="AE15" i="47"/>
  <c r="A14" i="47"/>
  <c r="A12" i="47"/>
  <c r="AE13" i="47"/>
  <c r="AE7" i="47"/>
  <c r="A6" i="47"/>
  <c r="AE8" i="47"/>
  <c r="A7" i="47"/>
  <c r="AE10" i="47"/>
  <c r="A9" i="47"/>
  <c r="A10" i="47"/>
  <c r="AE11" i="47"/>
  <c r="AE4" i="47"/>
  <c r="A3" i="47"/>
  <c r="AG18" i="48"/>
  <c r="AG20" i="48"/>
  <c r="AG23" i="48"/>
  <c r="AG6" i="48"/>
  <c r="AG3" i="48"/>
  <c r="AG4" i="48"/>
  <c r="AG7" i="48"/>
  <c r="AG17" i="48"/>
  <c r="AG16" i="48"/>
  <c r="AG5" i="48"/>
  <c r="AG10" i="48"/>
  <c r="AG26" i="48"/>
  <c r="AG15" i="48"/>
  <c r="AG19" i="48"/>
  <c r="AG13" i="48"/>
  <c r="AG24" i="48"/>
  <c r="A28" i="47" l="1"/>
  <c r="AH17" i="48"/>
  <c r="AH19" i="48"/>
  <c r="AH23" i="48"/>
  <c r="AH20" i="48"/>
  <c r="AH24" i="48"/>
  <c r="AH18" i="48"/>
  <c r="AH26" i="48"/>
  <c r="S28" i="2"/>
  <c r="AI17" i="49"/>
  <c r="AK17" i="49" s="1"/>
  <c r="AI19" i="49"/>
  <c r="AK19" i="49" s="1"/>
  <c r="AI21" i="49"/>
  <c r="AK21" i="49" s="1"/>
  <c r="AI23" i="49"/>
  <c r="AK23" i="49" s="1"/>
  <c r="AI25" i="49"/>
  <c r="AK25" i="49" s="1"/>
  <c r="AI18" i="49"/>
  <c r="AK18" i="49" s="1"/>
  <c r="AI22" i="49"/>
  <c r="AK22" i="49" s="1"/>
  <c r="AI26" i="49"/>
  <c r="AK26" i="49" s="1"/>
  <c r="AI24" i="49"/>
  <c r="AK24" i="49" s="1"/>
  <c r="AI20" i="49"/>
  <c r="AK20" i="49" s="1"/>
  <c r="AI8" i="49"/>
  <c r="AK8" i="49" s="1"/>
  <c r="AI15" i="49"/>
  <c r="AK15" i="49" s="1"/>
  <c r="AI4" i="49"/>
  <c r="AK4" i="49" s="1"/>
  <c r="AI14" i="49"/>
  <c r="AK14" i="49" s="1"/>
  <c r="AI12" i="49"/>
  <c r="AK12" i="49" s="1"/>
  <c r="AI3" i="49"/>
  <c r="AK3" i="49" s="1"/>
  <c r="AI13" i="49"/>
  <c r="AK13" i="49" s="1"/>
  <c r="AI5" i="49"/>
  <c r="AK5" i="49" s="1"/>
  <c r="AI16" i="49"/>
  <c r="AK16" i="49" s="1"/>
  <c r="AH15" i="48"/>
  <c r="AH4" i="48"/>
  <c r="AH16" i="48"/>
  <c r="AH10" i="48"/>
  <c r="AH13" i="48"/>
  <c r="AH3" i="48"/>
  <c r="AH7" i="48"/>
  <c r="AH5" i="48"/>
  <c r="AH6" i="48"/>
  <c r="AI7" i="49"/>
  <c r="AK7" i="49" s="1"/>
  <c r="AI6" i="49"/>
  <c r="AK6" i="49" s="1"/>
  <c r="AI11" i="49"/>
  <c r="AK11" i="49" s="1"/>
  <c r="AI9" i="49"/>
  <c r="AK9" i="49" s="1"/>
  <c r="AI10" i="49"/>
  <c r="AK10" i="49" s="1"/>
  <c r="AG2" i="48"/>
  <c r="AG22" i="48"/>
  <c r="AG12" i="48"/>
  <c r="AG6" i="47"/>
  <c r="AG23" i="47"/>
  <c r="AG4" i="47"/>
  <c r="AG16" i="47"/>
  <c r="AG8" i="48"/>
  <c r="T30" i="2"/>
  <c r="AG2" i="47"/>
  <c r="AG7" i="47"/>
  <c r="AG14" i="48"/>
  <c r="AG19" i="47"/>
  <c r="AG10" i="47"/>
  <c r="AG21" i="48"/>
  <c r="AG12" i="47"/>
  <c r="AG17" i="47"/>
  <c r="AG25" i="48"/>
  <c r="AG21" i="47"/>
  <c r="AG20" i="47"/>
  <c r="AG8" i="47"/>
  <c r="C28" i="47"/>
  <c r="AG9" i="48"/>
  <c r="AG11" i="48"/>
  <c r="C28" i="48"/>
  <c r="AG3" i="47"/>
  <c r="AG14" i="47"/>
  <c r="S29" i="2" l="1"/>
  <c r="AH11" i="48"/>
  <c r="AH9" i="48"/>
  <c r="AH25" i="48"/>
  <c r="AH21" i="48"/>
  <c r="AH14" i="48"/>
  <c r="AH8" i="48"/>
  <c r="AI11" i="48" s="1"/>
  <c r="AK11" i="48" s="1"/>
  <c r="AH12" i="48"/>
  <c r="AH22" i="48"/>
  <c r="AH2" i="48"/>
  <c r="AI19" i="48" s="1"/>
  <c r="AK19" i="48" s="1"/>
  <c r="T31" i="2"/>
  <c r="AH17" i="47"/>
  <c r="AH19" i="47"/>
  <c r="AH21" i="47"/>
  <c r="AH23" i="47"/>
  <c r="AH20" i="47"/>
  <c r="AI7" i="48"/>
  <c r="AK7" i="48" s="1"/>
  <c r="AI3" i="48"/>
  <c r="AK3" i="48" s="1"/>
  <c r="AI2" i="48"/>
  <c r="AK2" i="48" s="1"/>
  <c r="AI5" i="48"/>
  <c r="AK5" i="48" s="1"/>
  <c r="AI4" i="48"/>
  <c r="AK4" i="48" s="1"/>
  <c r="AI6" i="48"/>
  <c r="AK6" i="48" s="1"/>
  <c r="AH4" i="47"/>
  <c r="AH7" i="47"/>
  <c r="AH6" i="47"/>
  <c r="AH3" i="47"/>
  <c r="AH16" i="47"/>
  <c r="AH10" i="47"/>
  <c r="AH14" i="47"/>
  <c r="AH12" i="47"/>
  <c r="AH8" i="47"/>
  <c r="AH2" i="47"/>
  <c r="R28" i="2"/>
  <c r="AG24" i="47"/>
  <c r="AG18" i="47"/>
  <c r="S30" i="2"/>
  <c r="AG5" i="47"/>
  <c r="AG26" i="47"/>
  <c r="AG25" i="47"/>
  <c r="AG9" i="47"/>
  <c r="AG11" i="47"/>
  <c r="AG15" i="47"/>
  <c r="AG13" i="47"/>
  <c r="AG22" i="47"/>
  <c r="AI14" i="48" l="1"/>
  <c r="AK14" i="48" s="1"/>
  <c r="AI16" i="48"/>
  <c r="AK16" i="48" s="1"/>
  <c r="AI13" i="48"/>
  <c r="AK13" i="48" s="1"/>
  <c r="AI9" i="48"/>
  <c r="AK9" i="48" s="1"/>
  <c r="AI21" i="48"/>
  <c r="AK21" i="48" s="1"/>
  <c r="AI12" i="48"/>
  <c r="AK12" i="48" s="1"/>
  <c r="AI22" i="48"/>
  <c r="AK22" i="48" s="1"/>
  <c r="AI24" i="48"/>
  <c r="AK24" i="48" s="1"/>
  <c r="AH22" i="47"/>
  <c r="AH13" i="47"/>
  <c r="AH15" i="47"/>
  <c r="AH11" i="47"/>
  <c r="AH9" i="47"/>
  <c r="AH25" i="47"/>
  <c r="AH26" i="47"/>
  <c r="AH5" i="47"/>
  <c r="AI22" i="47" s="1"/>
  <c r="AK22" i="47" s="1"/>
  <c r="AH18" i="47"/>
  <c r="AH24" i="47"/>
  <c r="AI26" i="48"/>
  <c r="AK26" i="48" s="1"/>
  <c r="AI17" i="48"/>
  <c r="AK17" i="48" s="1"/>
  <c r="AI18" i="48"/>
  <c r="AK18" i="48" s="1"/>
  <c r="AI15" i="48"/>
  <c r="AK15" i="48" s="1"/>
  <c r="AI20" i="48"/>
  <c r="AK20" i="48" s="1"/>
  <c r="AI8" i="48"/>
  <c r="AK8" i="48" s="1"/>
  <c r="AI25" i="48"/>
  <c r="AK25" i="48" s="1"/>
  <c r="AI23" i="48"/>
  <c r="AK23" i="48" s="1"/>
  <c r="AI10" i="48"/>
  <c r="AK10" i="48" s="1"/>
  <c r="S31" i="2"/>
  <c r="R29" i="2"/>
  <c r="AI11" i="47"/>
  <c r="AK11" i="47" s="1"/>
  <c r="AI10" i="47"/>
  <c r="AK10" i="47" s="1"/>
  <c r="AI4" i="47"/>
  <c r="AK4" i="47" s="1"/>
  <c r="AI2" i="47"/>
  <c r="AK2" i="47" s="1"/>
  <c r="AI3" i="47"/>
  <c r="AK3" i="47" s="1"/>
  <c r="R30" i="2"/>
  <c r="AI18" i="47" l="1"/>
  <c r="AK18" i="47" s="1"/>
  <c r="AI9" i="47"/>
  <c r="AK9" i="47" s="1"/>
  <c r="AI12" i="47"/>
  <c r="AK12" i="47" s="1"/>
  <c r="AI5" i="47"/>
  <c r="AK5" i="47" s="1"/>
  <c r="AI7" i="47"/>
  <c r="AK7" i="47" s="1"/>
  <c r="AI26" i="47"/>
  <c r="AK26" i="47" s="1"/>
  <c r="AI19" i="47"/>
  <c r="AK19" i="47" s="1"/>
  <c r="AI14" i="47"/>
  <c r="AK14" i="47" s="1"/>
  <c r="AI23" i="47"/>
  <c r="AK23" i="47" s="1"/>
  <c r="AI25" i="47"/>
  <c r="AK25" i="47" s="1"/>
  <c r="AI15" i="47"/>
  <c r="AK15" i="47" s="1"/>
  <c r="AI21" i="47"/>
  <c r="AK21" i="47" s="1"/>
  <c r="AI16" i="47"/>
  <c r="AK16" i="47" s="1"/>
  <c r="AI24" i="47"/>
  <c r="AK24" i="47" s="1"/>
  <c r="AI13" i="47"/>
  <c r="AK13" i="47" s="1"/>
  <c r="AI20" i="47"/>
  <c r="AK20" i="47" s="1"/>
  <c r="AI17" i="47"/>
  <c r="AK17" i="47" s="1"/>
  <c r="AI8" i="47"/>
  <c r="AK8" i="47" s="1"/>
  <c r="AI6" i="47"/>
  <c r="AK6" i="47" s="1"/>
  <c r="R31" i="2"/>
  <c r="AD15" i="50"/>
  <c r="AD13" i="50"/>
  <c r="AD3" i="50"/>
  <c r="AD4" i="50"/>
  <c r="AD16" i="50"/>
  <c r="F3" i="50"/>
  <c r="AD6" i="50"/>
  <c r="AD11" i="50"/>
  <c r="AD9" i="50"/>
  <c r="AD5" i="50"/>
  <c r="AD12" i="50"/>
  <c r="AD10" i="50"/>
  <c r="AD8" i="50"/>
  <c r="AD7" i="50"/>
  <c r="AD14" i="50"/>
  <c r="AD2" i="50"/>
  <c r="F21" i="50" l="1"/>
  <c r="F18" i="50"/>
  <c r="F25" i="50"/>
  <c r="F20" i="50"/>
  <c r="F19" i="50"/>
  <c r="F22" i="50"/>
  <c r="F24" i="50"/>
  <c r="F17" i="50"/>
  <c r="F23" i="50"/>
  <c r="F26" i="50"/>
  <c r="R26" i="50"/>
  <c r="R23" i="50"/>
  <c r="R22" i="50"/>
  <c r="R19" i="50"/>
  <c r="R18" i="50"/>
  <c r="R25" i="50"/>
  <c r="R20" i="50"/>
  <c r="R17" i="50"/>
  <c r="R24" i="50"/>
  <c r="R21" i="50"/>
  <c r="L26" i="50"/>
  <c r="L23" i="50"/>
  <c r="L22" i="50"/>
  <c r="L19" i="50"/>
  <c r="L18" i="50"/>
  <c r="L24" i="50"/>
  <c r="L21" i="50"/>
  <c r="L25" i="50"/>
  <c r="L20" i="50"/>
  <c r="L17" i="50"/>
  <c r="P26" i="50"/>
  <c r="P23" i="50"/>
  <c r="P22" i="50"/>
  <c r="P19" i="50"/>
  <c r="P18" i="50"/>
  <c r="P24" i="50"/>
  <c r="P21" i="50"/>
  <c r="P25" i="50"/>
  <c r="P20" i="50"/>
  <c r="P17" i="50"/>
  <c r="M25" i="50"/>
  <c r="M24" i="50"/>
  <c r="M21" i="50"/>
  <c r="M20" i="50"/>
  <c r="M17" i="50"/>
  <c r="M23" i="50"/>
  <c r="M22" i="50"/>
  <c r="M26" i="50"/>
  <c r="M19" i="50"/>
  <c r="M18" i="50"/>
  <c r="J26" i="50"/>
  <c r="J23" i="50"/>
  <c r="J22" i="50"/>
  <c r="J19" i="50"/>
  <c r="J18" i="50"/>
  <c r="J25" i="50"/>
  <c r="J20" i="50"/>
  <c r="J17" i="50"/>
  <c r="J24" i="50"/>
  <c r="J21" i="50"/>
  <c r="T26" i="50"/>
  <c r="T23" i="50"/>
  <c r="T22" i="50"/>
  <c r="T19" i="50"/>
  <c r="T18" i="50"/>
  <c r="T24" i="50"/>
  <c r="T21" i="50"/>
  <c r="T25" i="50"/>
  <c r="T20" i="50"/>
  <c r="T17" i="50"/>
  <c r="G25" i="50"/>
  <c r="G24" i="50"/>
  <c r="G21" i="50"/>
  <c r="G20" i="50"/>
  <c r="G17" i="50"/>
  <c r="G26" i="50"/>
  <c r="G19" i="50"/>
  <c r="G18" i="50"/>
  <c r="G23" i="50"/>
  <c r="G22" i="50"/>
  <c r="S25" i="50"/>
  <c r="S24" i="50"/>
  <c r="S21" i="50"/>
  <c r="S20" i="50"/>
  <c r="S17" i="50"/>
  <c r="S26" i="50"/>
  <c r="S19" i="50"/>
  <c r="S18" i="50"/>
  <c r="S23" i="50"/>
  <c r="S22" i="50"/>
  <c r="K25" i="50"/>
  <c r="K24" i="50"/>
  <c r="K21" i="50"/>
  <c r="K20" i="50"/>
  <c r="K17" i="50"/>
  <c r="K26" i="50"/>
  <c r="K19" i="50"/>
  <c r="K18" i="50"/>
  <c r="K23" i="50"/>
  <c r="K22" i="50"/>
  <c r="N26" i="50"/>
  <c r="N23" i="50"/>
  <c r="N22" i="50"/>
  <c r="N19" i="50"/>
  <c r="N18" i="50"/>
  <c r="N25" i="50"/>
  <c r="N20" i="50"/>
  <c r="N17" i="50"/>
  <c r="N24" i="50"/>
  <c r="N21" i="50"/>
  <c r="I25" i="50"/>
  <c r="I24" i="50"/>
  <c r="I21" i="50"/>
  <c r="I20" i="50"/>
  <c r="I17" i="50"/>
  <c r="I23" i="50"/>
  <c r="I22" i="50"/>
  <c r="I26" i="50"/>
  <c r="I19" i="50"/>
  <c r="I18" i="50"/>
  <c r="O25" i="50"/>
  <c r="O24" i="50"/>
  <c r="O21" i="50"/>
  <c r="O20" i="50"/>
  <c r="O17" i="50"/>
  <c r="O26" i="50"/>
  <c r="O19" i="50"/>
  <c r="O18" i="50"/>
  <c r="O23" i="50"/>
  <c r="O22" i="50"/>
  <c r="H26" i="50"/>
  <c r="H23" i="50"/>
  <c r="H22" i="50"/>
  <c r="H19" i="50"/>
  <c r="H18" i="50"/>
  <c r="H24" i="50"/>
  <c r="H21" i="50"/>
  <c r="H25" i="50"/>
  <c r="H20" i="50"/>
  <c r="H17" i="50"/>
  <c r="Q25" i="50"/>
  <c r="Q24" i="50"/>
  <c r="Q21" i="50"/>
  <c r="Q20" i="50"/>
  <c r="Q17" i="50"/>
  <c r="Q23" i="50"/>
  <c r="Q22" i="50"/>
  <c r="Q26" i="50"/>
  <c r="Q19" i="50"/>
  <c r="Q18" i="50"/>
  <c r="E3" i="50"/>
  <c r="D3" i="50" s="1"/>
  <c r="F6" i="50"/>
  <c r="F14" i="50"/>
  <c r="F13" i="50"/>
  <c r="F12" i="50"/>
  <c r="F15" i="50"/>
  <c r="F7" i="50"/>
  <c r="F16" i="50"/>
  <c r="F8" i="50"/>
  <c r="F10" i="50"/>
  <c r="F9" i="50"/>
  <c r="F11" i="50"/>
  <c r="F5" i="50"/>
  <c r="F4" i="50"/>
  <c r="K8" i="50"/>
  <c r="K10" i="50"/>
  <c r="K15" i="50"/>
  <c r="K12" i="50"/>
  <c r="K9" i="50"/>
  <c r="K14" i="50"/>
  <c r="K16" i="50"/>
  <c r="K11" i="50"/>
  <c r="K13" i="50"/>
  <c r="N13" i="50"/>
  <c r="N16" i="50"/>
  <c r="N15" i="50"/>
  <c r="N12" i="50"/>
  <c r="N11" i="50"/>
  <c r="N14" i="50"/>
  <c r="I13" i="50"/>
  <c r="I14" i="50"/>
  <c r="I15" i="50"/>
  <c r="I7" i="50"/>
  <c r="I8" i="50"/>
  <c r="I12" i="50"/>
  <c r="I11" i="50"/>
  <c r="I10" i="50"/>
  <c r="I9" i="50"/>
  <c r="I16" i="50"/>
  <c r="I6" i="50"/>
  <c r="O16" i="50"/>
  <c r="O15" i="50"/>
  <c r="O12" i="50"/>
  <c r="O14" i="50"/>
  <c r="O13" i="50"/>
  <c r="H10" i="50"/>
  <c r="H5" i="50"/>
  <c r="H13" i="50"/>
  <c r="H9" i="50"/>
  <c r="H14" i="50"/>
  <c r="H8" i="50"/>
  <c r="H11" i="50"/>
  <c r="H12" i="50"/>
  <c r="H16" i="50"/>
  <c r="H7" i="50"/>
  <c r="H15" i="50"/>
  <c r="H6" i="50"/>
  <c r="Q16" i="50"/>
  <c r="Q14" i="50"/>
  <c r="Q15" i="50"/>
  <c r="R15" i="50"/>
  <c r="R16" i="50"/>
  <c r="L12" i="50"/>
  <c r="L11" i="50"/>
  <c r="L14" i="50"/>
  <c r="L9" i="50"/>
  <c r="L10" i="50"/>
  <c r="L16" i="50"/>
  <c r="L15" i="50"/>
  <c r="L13" i="50"/>
  <c r="P14" i="50"/>
  <c r="P13" i="50"/>
  <c r="P15" i="50"/>
  <c r="P16" i="50"/>
  <c r="M13" i="50"/>
  <c r="M11" i="50"/>
  <c r="M10" i="50"/>
  <c r="M16" i="50"/>
  <c r="M12" i="50"/>
  <c r="M15" i="50"/>
  <c r="M14" i="50"/>
  <c r="J13" i="50"/>
  <c r="J12" i="50"/>
  <c r="J11" i="50"/>
  <c r="J8" i="50"/>
  <c r="J14" i="50"/>
  <c r="J9" i="50"/>
  <c r="J15" i="50"/>
  <c r="J7" i="50"/>
  <c r="J10" i="50"/>
  <c r="J16" i="50"/>
  <c r="G4" i="50"/>
  <c r="G7" i="50"/>
  <c r="G8" i="50"/>
  <c r="G5" i="50"/>
  <c r="G13" i="50"/>
  <c r="G9" i="50"/>
  <c r="G16" i="50"/>
  <c r="G11" i="50"/>
  <c r="G15" i="50"/>
  <c r="G6" i="50"/>
  <c r="G10" i="50"/>
  <c r="G14" i="50"/>
  <c r="G12" i="50"/>
  <c r="S16" i="50"/>
  <c r="E22" i="50" l="1"/>
  <c r="D22" i="50" s="1"/>
  <c r="E18" i="50"/>
  <c r="D18" i="50" s="1"/>
  <c r="E26" i="50"/>
  <c r="D26" i="50" s="1"/>
  <c r="E20" i="50"/>
  <c r="D20" i="50" s="1"/>
  <c r="E24" i="50"/>
  <c r="D24" i="50" s="1"/>
  <c r="E23" i="50"/>
  <c r="D23" i="50" s="1"/>
  <c r="E19" i="50"/>
  <c r="D19" i="50" s="1"/>
  <c r="E17" i="50"/>
  <c r="D17" i="50" s="1"/>
  <c r="E21" i="50"/>
  <c r="D21" i="50" s="1"/>
  <c r="E25" i="50"/>
  <c r="D25" i="50" s="1"/>
  <c r="E4" i="50"/>
  <c r="D4" i="50" s="1"/>
  <c r="E11" i="50"/>
  <c r="D11" i="50" s="1"/>
  <c r="E10" i="50"/>
  <c r="E16" i="50"/>
  <c r="D16" i="50" s="1"/>
  <c r="AE17" i="50" s="1"/>
  <c r="E15" i="50"/>
  <c r="D15" i="50" s="1"/>
  <c r="E13" i="50"/>
  <c r="D13" i="50" s="1"/>
  <c r="E6" i="50"/>
  <c r="E5" i="50"/>
  <c r="E9" i="50"/>
  <c r="D9" i="50" s="1"/>
  <c r="E8" i="50"/>
  <c r="D8" i="50" s="1"/>
  <c r="E7" i="50"/>
  <c r="D7" i="50" s="1"/>
  <c r="E12" i="50"/>
  <c r="D12" i="50" s="1"/>
  <c r="E14" i="50"/>
  <c r="D14" i="50" s="1"/>
  <c r="D5" i="50"/>
  <c r="D10" i="50"/>
  <c r="D6" i="50"/>
  <c r="A24" i="50" l="1"/>
  <c r="AE25" i="50"/>
  <c r="AE23" i="50"/>
  <c r="A22" i="50"/>
  <c r="A19" i="50"/>
  <c r="AE20" i="50"/>
  <c r="A17" i="50"/>
  <c r="AE18" i="50"/>
  <c r="A20" i="50"/>
  <c r="AE21" i="50"/>
  <c r="AE19" i="50"/>
  <c r="A18" i="50"/>
  <c r="AE24" i="50"/>
  <c r="A23" i="50"/>
  <c r="A26" i="50"/>
  <c r="A25" i="50"/>
  <c r="AE26" i="50"/>
  <c r="A21" i="50"/>
  <c r="AE22" i="50"/>
  <c r="AE6" i="50"/>
  <c r="A5" i="50"/>
  <c r="A14" i="50"/>
  <c r="AE15" i="50"/>
  <c r="A9" i="50"/>
  <c r="AE10" i="50"/>
  <c r="AE4" i="50"/>
  <c r="A3" i="50"/>
  <c r="A11" i="50"/>
  <c r="AE12" i="50"/>
  <c r="AE8" i="50"/>
  <c r="A7" i="50"/>
  <c r="A4" i="50"/>
  <c r="AE5" i="50"/>
  <c r="A12" i="50"/>
  <c r="AE13" i="50"/>
  <c r="AE16" i="50"/>
  <c r="A16" i="50"/>
  <c r="A15" i="50"/>
  <c r="A10" i="50"/>
  <c r="AE11" i="50"/>
  <c r="AE14" i="50"/>
  <c r="A13" i="50"/>
  <c r="A6" i="50"/>
  <c r="AE7" i="50"/>
  <c r="A8" i="50"/>
  <c r="AE9" i="50"/>
  <c r="A28" i="50" l="1"/>
  <c r="U28" i="2" l="1"/>
  <c r="AG24" i="50"/>
  <c r="AG15" i="50"/>
  <c r="AG12" i="50"/>
  <c r="AG14" i="50"/>
  <c r="AG23" i="50"/>
  <c r="AG5" i="50"/>
  <c r="AG2" i="50"/>
  <c r="AG18" i="50"/>
  <c r="AG25" i="50"/>
  <c r="AG3" i="50"/>
  <c r="AG20" i="50"/>
  <c r="AG22" i="50"/>
  <c r="C28" i="50"/>
  <c r="AG26" i="50"/>
  <c r="AG11" i="50"/>
  <c r="AG10" i="50"/>
  <c r="AG8" i="50"/>
  <c r="AG19" i="50"/>
  <c r="AG17" i="50"/>
  <c r="AG6" i="50"/>
  <c r="AG7" i="50"/>
  <c r="AG4" i="50"/>
  <c r="AG9" i="50"/>
  <c r="AG16" i="50"/>
  <c r="AG21" i="50"/>
  <c r="AG13" i="50"/>
  <c r="AH13" i="50" l="1"/>
  <c r="AH21" i="50"/>
  <c r="AH16" i="50"/>
  <c r="AH9" i="50"/>
  <c r="AH4" i="50"/>
  <c r="AH7" i="50"/>
  <c r="AH6" i="50"/>
  <c r="AH17" i="50"/>
  <c r="AH19" i="50"/>
  <c r="AH8" i="50"/>
  <c r="AH10" i="50"/>
  <c r="AH11" i="50"/>
  <c r="AH26" i="50"/>
  <c r="AH22" i="50"/>
  <c r="AH20" i="50"/>
  <c r="AH3" i="50"/>
  <c r="AH25" i="50"/>
  <c r="AH18" i="50"/>
  <c r="AH2" i="50"/>
  <c r="AH5" i="50"/>
  <c r="AH23" i="50"/>
  <c r="AH14" i="50"/>
  <c r="AH12" i="50"/>
  <c r="AH15" i="50"/>
  <c r="AH24" i="50"/>
  <c r="U29" i="2"/>
  <c r="F3" i="26"/>
  <c r="AD16" i="26"/>
  <c r="AD4" i="26"/>
  <c r="AD13" i="26"/>
  <c r="AD9" i="26"/>
  <c r="AD8" i="26"/>
  <c r="AD12" i="26"/>
  <c r="AD3" i="26"/>
  <c r="AD5" i="26"/>
  <c r="AD11" i="26"/>
  <c r="AD7" i="26"/>
  <c r="AD14" i="26"/>
  <c r="AD6" i="26"/>
  <c r="AD10" i="26"/>
  <c r="AD15" i="26"/>
  <c r="AD2" i="26"/>
  <c r="AD2" i="31"/>
  <c r="AI19" i="50" l="1"/>
  <c r="AK19" i="50" s="1"/>
  <c r="AI26" i="50"/>
  <c r="AK26" i="50" s="1"/>
  <c r="AI16" i="50"/>
  <c r="AK16" i="50" s="1"/>
  <c r="AI21" i="50"/>
  <c r="AK21" i="50" s="1"/>
  <c r="AI8" i="50"/>
  <c r="AK8" i="50" s="1"/>
  <c r="AI10" i="50"/>
  <c r="AK10" i="50" s="1"/>
  <c r="AI20" i="50"/>
  <c r="AK20" i="50" s="1"/>
  <c r="AI6" i="50"/>
  <c r="AK6" i="50" s="1"/>
  <c r="AI17" i="50"/>
  <c r="AK17" i="50" s="1"/>
  <c r="AI12" i="50"/>
  <c r="AK12" i="50" s="1"/>
  <c r="AI24" i="50"/>
  <c r="AK24" i="50" s="1"/>
  <c r="AI7" i="50"/>
  <c r="AK7" i="50" s="1"/>
  <c r="AI23" i="50"/>
  <c r="AK23" i="50" s="1"/>
  <c r="AI5" i="50"/>
  <c r="AK5" i="50" s="1"/>
  <c r="AI15" i="50"/>
  <c r="AK15" i="50" s="1"/>
  <c r="AI13" i="50"/>
  <c r="AK13" i="50" s="1"/>
  <c r="AI14" i="50"/>
  <c r="AK14" i="50" s="1"/>
  <c r="AI3" i="50"/>
  <c r="AK3" i="50" s="1"/>
  <c r="AI25" i="50"/>
  <c r="AK25" i="50" s="1"/>
  <c r="AI9" i="50"/>
  <c r="AK9" i="50" s="1"/>
  <c r="AI4" i="50"/>
  <c r="AK4" i="50" s="1"/>
  <c r="AI2" i="50"/>
  <c r="AK2" i="50" s="1"/>
  <c r="AI11" i="50"/>
  <c r="AK11" i="50" s="1"/>
  <c r="AI22" i="50"/>
  <c r="AK22" i="50" s="1"/>
  <c r="AI18" i="50"/>
  <c r="AK18" i="50" s="1"/>
  <c r="F17" i="31"/>
  <c r="F25" i="31"/>
  <c r="F18" i="31"/>
  <c r="F22" i="31"/>
  <c r="F20" i="31"/>
  <c r="F23" i="31"/>
  <c r="F19" i="31"/>
  <c r="F21" i="31"/>
  <c r="F24" i="31"/>
  <c r="F26" i="31"/>
  <c r="F19" i="26"/>
  <c r="F22" i="26"/>
  <c r="F18" i="26"/>
  <c r="F17" i="26"/>
  <c r="F21" i="26"/>
  <c r="F25" i="26"/>
  <c r="F20" i="26"/>
  <c r="F23" i="26"/>
  <c r="F24" i="26"/>
  <c r="F26" i="26"/>
  <c r="N25" i="26"/>
  <c r="N24" i="26"/>
  <c r="N21" i="26"/>
  <c r="N20" i="26"/>
  <c r="N23" i="26"/>
  <c r="N22" i="26"/>
  <c r="N18" i="26"/>
  <c r="N26" i="26"/>
  <c r="N19" i="26"/>
  <c r="N17" i="26"/>
  <c r="R25" i="26"/>
  <c r="R24" i="26"/>
  <c r="R21" i="26"/>
  <c r="R20" i="26"/>
  <c r="R23" i="26"/>
  <c r="R22" i="26"/>
  <c r="R26" i="26"/>
  <c r="R19" i="26"/>
  <c r="R18" i="26"/>
  <c r="R17" i="26"/>
  <c r="O26" i="26"/>
  <c r="O23" i="26"/>
  <c r="O22" i="26"/>
  <c r="O19" i="26"/>
  <c r="O25" i="26"/>
  <c r="O20" i="26"/>
  <c r="O17" i="26"/>
  <c r="O24" i="26"/>
  <c r="O21" i="26"/>
  <c r="O18" i="26"/>
  <c r="G26" i="26"/>
  <c r="G23" i="26"/>
  <c r="G22" i="26"/>
  <c r="G19" i="26"/>
  <c r="G25" i="26"/>
  <c r="G20" i="26"/>
  <c r="G17" i="26"/>
  <c r="G24" i="26"/>
  <c r="G21" i="26"/>
  <c r="G18" i="26"/>
  <c r="L25" i="26"/>
  <c r="L24" i="26"/>
  <c r="L21" i="26"/>
  <c r="L20" i="26"/>
  <c r="L26" i="26"/>
  <c r="L19" i="26"/>
  <c r="L18" i="26"/>
  <c r="L23" i="26"/>
  <c r="L22" i="26"/>
  <c r="L17" i="26"/>
  <c r="Q26" i="26"/>
  <c r="Q23" i="26"/>
  <c r="Q22" i="26"/>
  <c r="Q19" i="26"/>
  <c r="Q18" i="26"/>
  <c r="Q24" i="26"/>
  <c r="Q21" i="26"/>
  <c r="Q17" i="26"/>
  <c r="Q25" i="26"/>
  <c r="Q20" i="26"/>
  <c r="T25" i="26"/>
  <c r="T24" i="26"/>
  <c r="T21" i="26"/>
  <c r="T20" i="26"/>
  <c r="T26" i="26"/>
  <c r="T19" i="26"/>
  <c r="T18" i="26"/>
  <c r="T23" i="26"/>
  <c r="T22" i="26"/>
  <c r="T17" i="26"/>
  <c r="S26" i="26"/>
  <c r="S23" i="26"/>
  <c r="S22" i="26"/>
  <c r="S19" i="26"/>
  <c r="S18" i="26"/>
  <c r="S25" i="26"/>
  <c r="S20" i="26"/>
  <c r="S17" i="26"/>
  <c r="S24" i="26"/>
  <c r="S21" i="26"/>
  <c r="J25" i="26"/>
  <c r="J24" i="26"/>
  <c r="J21" i="26"/>
  <c r="J20" i="26"/>
  <c r="J23" i="26"/>
  <c r="J22" i="26"/>
  <c r="J18" i="26"/>
  <c r="J26" i="26"/>
  <c r="J19" i="26"/>
  <c r="J17" i="26"/>
  <c r="K26" i="26"/>
  <c r="K23" i="26"/>
  <c r="K22" i="26"/>
  <c r="K19" i="26"/>
  <c r="K25" i="26"/>
  <c r="K20" i="26"/>
  <c r="K17" i="26"/>
  <c r="K24" i="26"/>
  <c r="K21" i="26"/>
  <c r="K18" i="26"/>
  <c r="I26" i="26"/>
  <c r="I23" i="26"/>
  <c r="I22" i="26"/>
  <c r="I19" i="26"/>
  <c r="I24" i="26"/>
  <c r="I21" i="26"/>
  <c r="I17" i="26"/>
  <c r="I25" i="26"/>
  <c r="I20" i="26"/>
  <c r="I18" i="26"/>
  <c r="P25" i="26"/>
  <c r="P24" i="26"/>
  <c r="P21" i="26"/>
  <c r="P20" i="26"/>
  <c r="P26" i="26"/>
  <c r="P19" i="26"/>
  <c r="P18" i="26"/>
  <c r="P23" i="26"/>
  <c r="P22" i="26"/>
  <c r="P17" i="26"/>
  <c r="M26" i="26"/>
  <c r="M23" i="26"/>
  <c r="M22" i="26"/>
  <c r="M19" i="26"/>
  <c r="M24" i="26"/>
  <c r="M21" i="26"/>
  <c r="M17" i="26"/>
  <c r="M25" i="26"/>
  <c r="M20" i="26"/>
  <c r="M18" i="26"/>
  <c r="H25" i="26"/>
  <c r="H24" i="26"/>
  <c r="H21" i="26"/>
  <c r="H20" i="26"/>
  <c r="H26" i="26"/>
  <c r="H19" i="26"/>
  <c r="H18" i="26"/>
  <c r="H23" i="26"/>
  <c r="H22" i="26"/>
  <c r="H17" i="26"/>
  <c r="E3" i="26"/>
  <c r="D3" i="26" s="1"/>
  <c r="S16" i="26"/>
  <c r="F13" i="26"/>
  <c r="F7" i="26"/>
  <c r="F6" i="26"/>
  <c r="F15" i="26"/>
  <c r="F9" i="26"/>
  <c r="F11" i="26"/>
  <c r="F8" i="26"/>
  <c r="F5" i="26"/>
  <c r="F10" i="26"/>
  <c r="F12" i="26"/>
  <c r="F16" i="26"/>
  <c r="F14" i="26"/>
  <c r="F4" i="26"/>
  <c r="N16" i="26"/>
  <c r="N15" i="26"/>
  <c r="N14" i="26"/>
  <c r="N13" i="26"/>
  <c r="N12" i="26"/>
  <c r="N11" i="26"/>
  <c r="R15" i="26"/>
  <c r="R16" i="26"/>
  <c r="O16" i="26"/>
  <c r="O13" i="26"/>
  <c r="O12" i="26"/>
  <c r="O14" i="26"/>
  <c r="O15" i="26"/>
  <c r="G15" i="26"/>
  <c r="G14" i="26"/>
  <c r="G10" i="26"/>
  <c r="G5" i="26"/>
  <c r="G4" i="26"/>
  <c r="G12" i="26"/>
  <c r="G9" i="26"/>
  <c r="G11" i="26"/>
  <c r="G16" i="26"/>
  <c r="G6" i="26"/>
  <c r="G13" i="26"/>
  <c r="G8" i="26"/>
  <c r="G7" i="26"/>
  <c r="L12" i="26"/>
  <c r="L15" i="26"/>
  <c r="L16" i="26"/>
  <c r="L11" i="26"/>
  <c r="L13" i="26"/>
  <c r="L14" i="26"/>
  <c r="L10" i="26"/>
  <c r="L9" i="26"/>
  <c r="Q16" i="26"/>
  <c r="Q14" i="26"/>
  <c r="Q15" i="26"/>
  <c r="AD16" i="31"/>
  <c r="F3" i="31"/>
  <c r="AD5" i="31"/>
  <c r="AD6" i="31"/>
  <c r="AD9" i="31"/>
  <c r="AD12" i="31"/>
  <c r="AD8" i="31"/>
  <c r="AD7" i="31"/>
  <c r="AD3" i="31"/>
  <c r="AD10" i="31"/>
  <c r="AD15" i="31"/>
  <c r="AD11" i="31"/>
  <c r="AD4" i="31"/>
  <c r="AD13" i="31"/>
  <c r="AD14" i="31"/>
  <c r="J15" i="26"/>
  <c r="J8" i="26"/>
  <c r="J14" i="26"/>
  <c r="J7" i="26"/>
  <c r="J16" i="26"/>
  <c r="J13" i="26"/>
  <c r="J12" i="26"/>
  <c r="J10" i="26"/>
  <c r="J9" i="26"/>
  <c r="J11" i="26"/>
  <c r="K15" i="26"/>
  <c r="K12" i="26"/>
  <c r="K9" i="26"/>
  <c r="K13" i="26"/>
  <c r="K16" i="26"/>
  <c r="K11" i="26"/>
  <c r="K10" i="26"/>
  <c r="K8" i="26"/>
  <c r="K14" i="26"/>
  <c r="I15" i="26"/>
  <c r="I9" i="26"/>
  <c r="I12" i="26"/>
  <c r="I14" i="26"/>
  <c r="I8" i="26"/>
  <c r="I7" i="26"/>
  <c r="I13" i="26"/>
  <c r="I6" i="26"/>
  <c r="I16" i="26"/>
  <c r="I10" i="26"/>
  <c r="I11" i="26"/>
  <c r="P15" i="26"/>
  <c r="P13" i="26"/>
  <c r="P14" i="26"/>
  <c r="P16" i="26"/>
  <c r="M15" i="26"/>
  <c r="M14" i="26"/>
  <c r="M10" i="26"/>
  <c r="M13" i="26"/>
  <c r="M11" i="26"/>
  <c r="M12" i="26"/>
  <c r="M16" i="26"/>
  <c r="H14" i="26"/>
  <c r="H8" i="26"/>
  <c r="H15" i="26"/>
  <c r="H6" i="26"/>
  <c r="H7" i="26"/>
  <c r="H10" i="26"/>
  <c r="H11" i="26"/>
  <c r="H16" i="26"/>
  <c r="H12" i="26"/>
  <c r="H9" i="26"/>
  <c r="H5" i="26"/>
  <c r="H13" i="26"/>
  <c r="U30" i="2"/>
  <c r="U31" i="2" l="1"/>
  <c r="E18" i="26"/>
  <c r="D18" i="26" s="1"/>
  <c r="R25" i="31"/>
  <c r="R24" i="31"/>
  <c r="R21" i="31"/>
  <c r="R20" i="31"/>
  <c r="R17" i="31"/>
  <c r="R26" i="31"/>
  <c r="R19" i="31"/>
  <c r="R18" i="31"/>
  <c r="R22" i="31"/>
  <c r="R23" i="31"/>
  <c r="H25" i="31"/>
  <c r="H24" i="31"/>
  <c r="H21" i="31"/>
  <c r="H20" i="31"/>
  <c r="H17" i="31"/>
  <c r="H23" i="31"/>
  <c r="H22" i="31"/>
  <c r="H19" i="31"/>
  <c r="H18" i="31"/>
  <c r="H26" i="31"/>
  <c r="S16" i="31"/>
  <c r="S26" i="31"/>
  <c r="S23" i="31"/>
  <c r="S22" i="31"/>
  <c r="S19" i="31"/>
  <c r="S18" i="31"/>
  <c r="S24" i="31"/>
  <c r="S21" i="31"/>
  <c r="S25" i="31"/>
  <c r="S20" i="31"/>
  <c r="S17" i="31"/>
  <c r="G26" i="31"/>
  <c r="G23" i="31"/>
  <c r="G22" i="31"/>
  <c r="G19" i="31"/>
  <c r="G18" i="31"/>
  <c r="G24" i="31"/>
  <c r="G21" i="31"/>
  <c r="G20" i="31"/>
  <c r="G17" i="31"/>
  <c r="G25" i="31"/>
  <c r="L25" i="31"/>
  <c r="L24" i="31"/>
  <c r="L21" i="31"/>
  <c r="L20" i="31"/>
  <c r="L17" i="31"/>
  <c r="L23" i="31"/>
  <c r="L22" i="31"/>
  <c r="L26" i="31"/>
  <c r="L19" i="31"/>
  <c r="L18" i="31"/>
  <c r="M26" i="31"/>
  <c r="M23" i="31"/>
  <c r="M22" i="31"/>
  <c r="M19" i="31"/>
  <c r="M18" i="31"/>
  <c r="M25" i="31"/>
  <c r="M20" i="31"/>
  <c r="M17" i="31"/>
  <c r="M21" i="31"/>
  <c r="M24" i="31"/>
  <c r="I26" i="31"/>
  <c r="I23" i="31"/>
  <c r="I22" i="31"/>
  <c r="I19" i="31"/>
  <c r="I18" i="31"/>
  <c r="I25" i="31"/>
  <c r="I20" i="31"/>
  <c r="I17" i="31"/>
  <c r="I24" i="31"/>
  <c r="I21" i="31"/>
  <c r="F16" i="31"/>
  <c r="T25" i="31"/>
  <c r="T24" i="31"/>
  <c r="T21" i="31"/>
  <c r="T20" i="31"/>
  <c r="T17" i="31"/>
  <c r="T23" i="31"/>
  <c r="T22" i="31"/>
  <c r="T26" i="31"/>
  <c r="T19" i="31"/>
  <c r="T18" i="31"/>
  <c r="F13" i="31"/>
  <c r="Q26" i="31"/>
  <c r="Q23" i="31"/>
  <c r="Q22" i="31"/>
  <c r="Q19" i="31"/>
  <c r="Q18" i="31"/>
  <c r="Q25" i="31"/>
  <c r="Q20" i="31"/>
  <c r="Q17" i="31"/>
  <c r="Q24" i="31"/>
  <c r="Q21" i="31"/>
  <c r="O26" i="31"/>
  <c r="O23" i="31"/>
  <c r="O22" i="31"/>
  <c r="O19" i="31"/>
  <c r="O18" i="31"/>
  <c r="O24" i="31"/>
  <c r="O21" i="31"/>
  <c r="O20" i="31"/>
  <c r="O17" i="31"/>
  <c r="O25" i="31"/>
  <c r="F10" i="31"/>
  <c r="N25" i="31"/>
  <c r="N24" i="31"/>
  <c r="N21" i="31"/>
  <c r="N20" i="31"/>
  <c r="N17" i="31"/>
  <c r="N26" i="31"/>
  <c r="N19" i="31"/>
  <c r="N18" i="31"/>
  <c r="N23" i="31"/>
  <c r="N22" i="31"/>
  <c r="F7" i="31"/>
  <c r="K26" i="31"/>
  <c r="K23" i="31"/>
  <c r="K22" i="31"/>
  <c r="K19" i="31"/>
  <c r="K18" i="31"/>
  <c r="K24" i="31"/>
  <c r="K21" i="31"/>
  <c r="K25" i="31"/>
  <c r="K20" i="31"/>
  <c r="K17" i="31"/>
  <c r="F12" i="31"/>
  <c r="P25" i="31"/>
  <c r="P24" i="31"/>
  <c r="P21" i="31"/>
  <c r="P20" i="31"/>
  <c r="P17" i="31"/>
  <c r="P23" i="31"/>
  <c r="P22" i="31"/>
  <c r="P19" i="31"/>
  <c r="P18" i="31"/>
  <c r="P26" i="31"/>
  <c r="J25" i="31"/>
  <c r="J24" i="31"/>
  <c r="J21" i="31"/>
  <c r="J20" i="31"/>
  <c r="J17" i="31"/>
  <c r="J26" i="31"/>
  <c r="J19" i="31"/>
  <c r="J18" i="31"/>
  <c r="J22" i="31"/>
  <c r="J23" i="31"/>
  <c r="E24" i="26"/>
  <c r="D24" i="26" s="1"/>
  <c r="E20" i="26"/>
  <c r="D20" i="26" s="1"/>
  <c r="E19" i="26"/>
  <c r="D19" i="26" s="1"/>
  <c r="E23" i="26"/>
  <c r="D23" i="26" s="1"/>
  <c r="E21" i="26"/>
  <c r="D21" i="26" s="1"/>
  <c r="E17" i="26"/>
  <c r="D17" i="26" s="1"/>
  <c r="A17" i="26" s="1"/>
  <c r="E25" i="26"/>
  <c r="D25" i="26" s="1"/>
  <c r="E22" i="26"/>
  <c r="D22" i="26" s="1"/>
  <c r="E26" i="26"/>
  <c r="D26" i="26" s="1"/>
  <c r="E14" i="26"/>
  <c r="D14" i="26" s="1"/>
  <c r="E12" i="26"/>
  <c r="E5" i="26"/>
  <c r="D5" i="26" s="1"/>
  <c r="E11" i="26"/>
  <c r="D11" i="26" s="1"/>
  <c r="E15" i="26"/>
  <c r="D15" i="26" s="1"/>
  <c r="E7" i="26"/>
  <c r="E4" i="26"/>
  <c r="E16" i="26"/>
  <c r="E10" i="26"/>
  <c r="E8" i="26"/>
  <c r="D8" i="26" s="1"/>
  <c r="E9" i="26"/>
  <c r="D9" i="26" s="1"/>
  <c r="E6" i="26"/>
  <c r="E13" i="26"/>
  <c r="D13" i="26" s="1"/>
  <c r="E3" i="31"/>
  <c r="D3" i="31" s="1"/>
  <c r="F3" i="34"/>
  <c r="AD16" i="34"/>
  <c r="AD4" i="34"/>
  <c r="AD7" i="34"/>
  <c r="AD12" i="34"/>
  <c r="AD13" i="34"/>
  <c r="AD11" i="34"/>
  <c r="AD9" i="34"/>
  <c r="AD14" i="34"/>
  <c r="AD15" i="34"/>
  <c r="AD6" i="34"/>
  <c r="AD8" i="34"/>
  <c r="AD10" i="34"/>
  <c r="AD5" i="34"/>
  <c r="AD3" i="34"/>
  <c r="R16" i="31"/>
  <c r="R15" i="31"/>
  <c r="H11" i="31"/>
  <c r="H7" i="31"/>
  <c r="H15" i="31"/>
  <c r="H12" i="31"/>
  <c r="H10" i="31"/>
  <c r="H9" i="31"/>
  <c r="H14" i="31"/>
  <c r="H13" i="31"/>
  <c r="H16" i="31"/>
  <c r="H6" i="31"/>
  <c r="H8" i="31"/>
  <c r="H5" i="31"/>
  <c r="G15" i="31"/>
  <c r="G6" i="31"/>
  <c r="G7" i="31"/>
  <c r="G9" i="31"/>
  <c r="G8" i="31"/>
  <c r="G13" i="31"/>
  <c r="G14" i="31"/>
  <c r="G4" i="31"/>
  <c r="G12" i="31"/>
  <c r="G5" i="31"/>
  <c r="G16" i="31"/>
  <c r="G11" i="31"/>
  <c r="G10" i="31"/>
  <c r="L9" i="31"/>
  <c r="L15" i="31"/>
  <c r="L16" i="31"/>
  <c r="L10" i="31"/>
  <c r="L14" i="31"/>
  <c r="L12" i="31"/>
  <c r="L13" i="31"/>
  <c r="L11" i="31"/>
  <c r="M13" i="31"/>
  <c r="M12" i="31"/>
  <c r="M15" i="31"/>
  <c r="M11" i="31"/>
  <c r="M10" i="31"/>
  <c r="M14" i="31"/>
  <c r="M16" i="31"/>
  <c r="I8" i="31"/>
  <c r="I16" i="31"/>
  <c r="I14" i="31"/>
  <c r="I15" i="31"/>
  <c r="I12" i="31"/>
  <c r="I7" i="31"/>
  <c r="I9" i="31"/>
  <c r="I11" i="31"/>
  <c r="I6" i="31"/>
  <c r="I10" i="31"/>
  <c r="I13" i="31"/>
  <c r="D4" i="26"/>
  <c r="D16" i="26"/>
  <c r="D10" i="26"/>
  <c r="D6" i="26"/>
  <c r="F5" i="31"/>
  <c r="F15" i="31"/>
  <c r="AD2" i="34"/>
  <c r="Q14" i="31"/>
  <c r="Q15" i="31"/>
  <c r="Q16" i="31"/>
  <c r="O13" i="31"/>
  <c r="O15" i="31"/>
  <c r="O14" i="31"/>
  <c r="O12" i="31"/>
  <c r="O16" i="31"/>
  <c r="N14" i="31"/>
  <c r="N15" i="31"/>
  <c r="N16" i="31"/>
  <c r="N11" i="31"/>
  <c r="N13" i="31"/>
  <c r="N12" i="31"/>
  <c r="K15" i="31"/>
  <c r="K8" i="31"/>
  <c r="K12" i="31"/>
  <c r="K9" i="31"/>
  <c r="K13" i="31"/>
  <c r="K16" i="31"/>
  <c r="K11" i="31"/>
  <c r="K14" i="31"/>
  <c r="K10" i="31"/>
  <c r="P15" i="31"/>
  <c r="P16" i="31"/>
  <c r="P13" i="31"/>
  <c r="P14" i="31"/>
  <c r="J12" i="31"/>
  <c r="J8" i="31"/>
  <c r="J10" i="31"/>
  <c r="J13" i="31"/>
  <c r="J15" i="31"/>
  <c r="J9" i="31"/>
  <c r="J7" i="31"/>
  <c r="J11" i="31"/>
  <c r="J14" i="31"/>
  <c r="J16" i="31"/>
  <c r="D12" i="26"/>
  <c r="D7" i="26"/>
  <c r="F4" i="31"/>
  <c r="F9" i="31"/>
  <c r="F6" i="31"/>
  <c r="F14" i="31"/>
  <c r="F8" i="31"/>
  <c r="F11" i="31"/>
  <c r="F19" i="34" l="1"/>
  <c r="F20" i="34"/>
  <c r="F22" i="34"/>
  <c r="F21" i="34"/>
  <c r="F24" i="34"/>
  <c r="F25" i="34"/>
  <c r="F17" i="34"/>
  <c r="F23" i="34"/>
  <c r="F18" i="34"/>
  <c r="F26" i="34"/>
  <c r="E10" i="31"/>
  <c r="E13" i="31"/>
  <c r="E12" i="31"/>
  <c r="G26" i="34"/>
  <c r="G23" i="34"/>
  <c r="G22" i="34"/>
  <c r="G19" i="34"/>
  <c r="G18" i="34"/>
  <c r="G24" i="34"/>
  <c r="G21" i="34"/>
  <c r="G25" i="34"/>
  <c r="G20" i="34"/>
  <c r="G17" i="34"/>
  <c r="N25" i="34"/>
  <c r="N24" i="34"/>
  <c r="N21" i="34"/>
  <c r="N20" i="34"/>
  <c r="N17" i="34"/>
  <c r="N26" i="34"/>
  <c r="N19" i="34"/>
  <c r="N18" i="34"/>
  <c r="N23" i="34"/>
  <c r="N22" i="34"/>
  <c r="J25" i="34"/>
  <c r="J24" i="34"/>
  <c r="J21" i="34"/>
  <c r="J20" i="34"/>
  <c r="J17" i="34"/>
  <c r="J26" i="34"/>
  <c r="J19" i="34"/>
  <c r="J18" i="34"/>
  <c r="J23" i="34"/>
  <c r="J22" i="34"/>
  <c r="R25" i="34"/>
  <c r="R24" i="34"/>
  <c r="R21" i="34"/>
  <c r="R20" i="34"/>
  <c r="R17" i="34"/>
  <c r="R26" i="34"/>
  <c r="R19" i="34"/>
  <c r="R18" i="34"/>
  <c r="R23" i="34"/>
  <c r="R22" i="34"/>
  <c r="O26" i="34"/>
  <c r="O23" i="34"/>
  <c r="O22" i="34"/>
  <c r="O19" i="34"/>
  <c r="O18" i="34"/>
  <c r="O24" i="34"/>
  <c r="O21" i="34"/>
  <c r="O25" i="34"/>
  <c r="O20" i="34"/>
  <c r="O17" i="34"/>
  <c r="P25" i="34"/>
  <c r="P24" i="34"/>
  <c r="P21" i="34"/>
  <c r="P20" i="34"/>
  <c r="P17" i="34"/>
  <c r="P23" i="34"/>
  <c r="P22" i="34"/>
  <c r="P26" i="34"/>
  <c r="P19" i="34"/>
  <c r="P18" i="34"/>
  <c r="H25" i="34"/>
  <c r="H24" i="34"/>
  <c r="H21" i="34"/>
  <c r="H20" i="34"/>
  <c r="H17" i="34"/>
  <c r="H23" i="34"/>
  <c r="H22" i="34"/>
  <c r="H26" i="34"/>
  <c r="H19" i="34"/>
  <c r="H18" i="34"/>
  <c r="E17" i="31"/>
  <c r="D17" i="31" s="1"/>
  <c r="E21" i="31"/>
  <c r="D21" i="31" s="1"/>
  <c r="E18" i="31"/>
  <c r="D18" i="31" s="1"/>
  <c r="E22" i="31"/>
  <c r="D22" i="31" s="1"/>
  <c r="E26" i="31"/>
  <c r="D26" i="31" s="1"/>
  <c r="E11" i="31"/>
  <c r="E14" i="31"/>
  <c r="E9" i="31"/>
  <c r="E16" i="31"/>
  <c r="E7" i="31"/>
  <c r="I26" i="34"/>
  <c r="I23" i="34"/>
  <c r="I22" i="34"/>
  <c r="I19" i="34"/>
  <c r="I18" i="34"/>
  <c r="I25" i="34"/>
  <c r="I20" i="34"/>
  <c r="I17" i="34"/>
  <c r="I24" i="34"/>
  <c r="I21" i="34"/>
  <c r="L25" i="34"/>
  <c r="L24" i="34"/>
  <c r="L21" i="34"/>
  <c r="L20" i="34"/>
  <c r="L17" i="34"/>
  <c r="L23" i="34"/>
  <c r="L22" i="34"/>
  <c r="L26" i="34"/>
  <c r="L19" i="34"/>
  <c r="L18" i="34"/>
  <c r="S16" i="34"/>
  <c r="S26" i="34"/>
  <c r="S23" i="34"/>
  <c r="S22" i="34"/>
  <c r="S19" i="34"/>
  <c r="S18" i="34"/>
  <c r="S24" i="34"/>
  <c r="S21" i="34"/>
  <c r="S25" i="34"/>
  <c r="S20" i="34"/>
  <c r="S17" i="34"/>
  <c r="M26" i="34"/>
  <c r="M23" i="34"/>
  <c r="M22" i="34"/>
  <c r="M19" i="34"/>
  <c r="M18" i="34"/>
  <c r="M25" i="34"/>
  <c r="M20" i="34"/>
  <c r="M17" i="34"/>
  <c r="M24" i="34"/>
  <c r="M21" i="34"/>
  <c r="Q26" i="34"/>
  <c r="Q23" i="34"/>
  <c r="Q22" i="34"/>
  <c r="Q19" i="34"/>
  <c r="Q18" i="34"/>
  <c r="Q25" i="34"/>
  <c r="Q20" i="34"/>
  <c r="Q17" i="34"/>
  <c r="Q24" i="34"/>
  <c r="Q21" i="34"/>
  <c r="K26" i="34"/>
  <c r="K23" i="34"/>
  <c r="K22" i="34"/>
  <c r="K19" i="34"/>
  <c r="K18" i="34"/>
  <c r="K24" i="34"/>
  <c r="K21" i="34"/>
  <c r="K25" i="34"/>
  <c r="K20" i="34"/>
  <c r="K17" i="34"/>
  <c r="T25" i="34"/>
  <c r="T24" i="34"/>
  <c r="T21" i="34"/>
  <c r="T20" i="34"/>
  <c r="T17" i="34"/>
  <c r="T23" i="34"/>
  <c r="T22" i="34"/>
  <c r="T26" i="34"/>
  <c r="T19" i="34"/>
  <c r="T18" i="34"/>
  <c r="E25" i="31"/>
  <c r="D25" i="31" s="1"/>
  <c r="E20" i="31"/>
  <c r="D20" i="31" s="1"/>
  <c r="E24" i="31"/>
  <c r="D24" i="31" s="1"/>
  <c r="E19" i="31"/>
  <c r="D19" i="31" s="1"/>
  <c r="E23" i="31"/>
  <c r="D23" i="31" s="1"/>
  <c r="A21" i="26"/>
  <c r="AE22" i="26"/>
  <c r="A22" i="26"/>
  <c r="AE23" i="26"/>
  <c r="A19" i="26"/>
  <c r="AE20" i="26"/>
  <c r="AE18" i="26"/>
  <c r="AE17" i="26"/>
  <c r="A25" i="26"/>
  <c r="A26" i="26"/>
  <c r="AE26" i="26"/>
  <c r="AE25" i="26"/>
  <c r="A24" i="26"/>
  <c r="AE21" i="26"/>
  <c r="A20" i="26"/>
  <c r="A18" i="26"/>
  <c r="AE19" i="26"/>
  <c r="A23" i="26"/>
  <c r="AE24" i="26"/>
  <c r="E15" i="31"/>
  <c r="E8" i="31"/>
  <c r="D8" i="31" s="1"/>
  <c r="E6" i="31"/>
  <c r="D6" i="31" s="1"/>
  <c r="A5" i="31" s="1"/>
  <c r="E4" i="31"/>
  <c r="D4" i="31" s="1"/>
  <c r="E5" i="31"/>
  <c r="D5" i="31" s="1"/>
  <c r="E3" i="34"/>
  <c r="D3" i="34" s="1"/>
  <c r="D10" i="31"/>
  <c r="AE10" i="31" s="1"/>
  <c r="D16" i="31"/>
  <c r="D12" i="31"/>
  <c r="D7" i="31"/>
  <c r="D11" i="31"/>
  <c r="A10" i="31" s="1"/>
  <c r="D14" i="31"/>
  <c r="D9" i="31"/>
  <c r="D13" i="31"/>
  <c r="A9" i="31"/>
  <c r="A11" i="31"/>
  <c r="AE12" i="31"/>
  <c r="AD16" i="37"/>
  <c r="F3" i="37"/>
  <c r="AD4" i="37"/>
  <c r="AD5" i="37"/>
  <c r="AD3" i="37"/>
  <c r="AD7" i="37"/>
  <c r="AD10" i="37"/>
  <c r="AD6" i="37"/>
  <c r="AD11" i="37"/>
  <c r="AD9" i="37"/>
  <c r="AD8" i="37"/>
  <c r="AD12" i="37"/>
  <c r="AD13" i="37"/>
  <c r="AD14" i="37"/>
  <c r="AD15" i="37"/>
  <c r="AD2" i="37"/>
  <c r="AE11" i="31"/>
  <c r="AE7" i="26"/>
  <c r="A6" i="26"/>
  <c r="A10" i="26"/>
  <c r="AE11" i="26"/>
  <c r="A11" i="26"/>
  <c r="AE12" i="26"/>
  <c r="D15" i="31"/>
  <c r="A12" i="26"/>
  <c r="AE13" i="26"/>
  <c r="AE9" i="26"/>
  <c r="A8" i="26"/>
  <c r="AE10" i="26"/>
  <c r="A9" i="26"/>
  <c r="AE4" i="26"/>
  <c r="A3" i="26"/>
  <c r="G11" i="34"/>
  <c r="G12" i="34"/>
  <c r="G4" i="34"/>
  <c r="G7" i="34"/>
  <c r="G10" i="34"/>
  <c r="G6" i="34"/>
  <c r="G14" i="34"/>
  <c r="G13" i="34"/>
  <c r="G9" i="34"/>
  <c r="G16" i="34"/>
  <c r="G15" i="34"/>
  <c r="G8" i="34"/>
  <c r="G5" i="34"/>
  <c r="N12" i="34"/>
  <c r="N16" i="34"/>
  <c r="N11" i="34"/>
  <c r="N14" i="34"/>
  <c r="N13" i="34"/>
  <c r="N15" i="34"/>
  <c r="J7" i="34"/>
  <c r="J15" i="34"/>
  <c r="J16" i="34"/>
  <c r="J13" i="34"/>
  <c r="J14" i="34"/>
  <c r="J8" i="34"/>
  <c r="J11" i="34"/>
  <c r="J9" i="34"/>
  <c r="J10" i="34"/>
  <c r="J12" i="34"/>
  <c r="R16" i="34"/>
  <c r="R15" i="34"/>
  <c r="O12" i="34"/>
  <c r="O14" i="34"/>
  <c r="O16" i="34"/>
  <c r="O13" i="34"/>
  <c r="O15" i="34"/>
  <c r="P14" i="34"/>
  <c r="P16" i="34"/>
  <c r="P15" i="34"/>
  <c r="P13" i="34"/>
  <c r="H13" i="34"/>
  <c r="H16" i="34"/>
  <c r="H9" i="34"/>
  <c r="H11" i="34"/>
  <c r="H6" i="34"/>
  <c r="H15" i="34"/>
  <c r="H7" i="34"/>
  <c r="H5" i="34"/>
  <c r="H10" i="34"/>
  <c r="H14" i="34"/>
  <c r="H12" i="34"/>
  <c r="H8" i="34"/>
  <c r="AE15" i="26"/>
  <c r="A14" i="26"/>
  <c r="A4" i="26"/>
  <c r="AE5" i="26"/>
  <c r="A13" i="26"/>
  <c r="AE14" i="26"/>
  <c r="F16" i="34"/>
  <c r="F15" i="34"/>
  <c r="F13" i="34"/>
  <c r="F14" i="34"/>
  <c r="F5" i="34"/>
  <c r="F8" i="34"/>
  <c r="F12" i="34"/>
  <c r="F11" i="34"/>
  <c r="F6" i="34"/>
  <c r="F9" i="34"/>
  <c r="F10" i="34"/>
  <c r="F7" i="34"/>
  <c r="F4" i="34"/>
  <c r="A5" i="26"/>
  <c r="AE6" i="26"/>
  <c r="A7" i="26"/>
  <c r="AE8" i="26"/>
  <c r="A16" i="26"/>
  <c r="AE16" i="26"/>
  <c r="A15" i="26"/>
  <c r="I7" i="34"/>
  <c r="I10" i="34"/>
  <c r="I8" i="34"/>
  <c r="I14" i="34"/>
  <c r="I6" i="34"/>
  <c r="I9" i="34"/>
  <c r="I16" i="34"/>
  <c r="I13" i="34"/>
  <c r="I15" i="34"/>
  <c r="I12" i="34"/>
  <c r="I11" i="34"/>
  <c r="L10" i="34"/>
  <c r="L9" i="34"/>
  <c r="L13" i="34"/>
  <c r="L11" i="34"/>
  <c r="L14" i="34"/>
  <c r="L16" i="34"/>
  <c r="L12" i="34"/>
  <c r="L15" i="34"/>
  <c r="M13" i="34"/>
  <c r="M15" i="34"/>
  <c r="M16" i="34"/>
  <c r="M14" i="34"/>
  <c r="M11" i="34"/>
  <c r="M12" i="34"/>
  <c r="M10" i="34"/>
  <c r="Q14" i="34"/>
  <c r="Q15" i="34"/>
  <c r="Q16" i="34"/>
  <c r="K12" i="34"/>
  <c r="K9" i="34"/>
  <c r="K11" i="34"/>
  <c r="K14" i="34"/>
  <c r="K16" i="34"/>
  <c r="K8" i="34"/>
  <c r="K10" i="34"/>
  <c r="K15" i="34"/>
  <c r="K13" i="34"/>
  <c r="AD2" i="35"/>
  <c r="AE7" i="31" l="1"/>
  <c r="AE13" i="31"/>
  <c r="A28" i="26"/>
  <c r="F21" i="37"/>
  <c r="F18" i="37"/>
  <c r="F24" i="37"/>
  <c r="F19" i="37"/>
  <c r="F23" i="37"/>
  <c r="F17" i="37"/>
  <c r="F25" i="37"/>
  <c r="F20" i="37"/>
  <c r="F22" i="37"/>
  <c r="F26" i="37"/>
  <c r="F17" i="35"/>
  <c r="F25" i="35"/>
  <c r="F22" i="35"/>
  <c r="F19" i="35"/>
  <c r="F24" i="35"/>
  <c r="F18" i="35"/>
  <c r="F21" i="35"/>
  <c r="F20" i="35"/>
  <c r="F23" i="35"/>
  <c r="F26" i="35"/>
  <c r="R26" i="37"/>
  <c r="R23" i="37"/>
  <c r="R22" i="37"/>
  <c r="R19" i="37"/>
  <c r="R18" i="37"/>
  <c r="R25" i="37"/>
  <c r="R20" i="37"/>
  <c r="R17" i="37"/>
  <c r="R24" i="37"/>
  <c r="R21" i="37"/>
  <c r="P26" i="37"/>
  <c r="P23" i="37"/>
  <c r="P22" i="37"/>
  <c r="P19" i="37"/>
  <c r="P18" i="37"/>
  <c r="P24" i="37"/>
  <c r="P21" i="37"/>
  <c r="P25" i="37"/>
  <c r="P20" i="37"/>
  <c r="P17" i="37"/>
  <c r="M25" i="37"/>
  <c r="M24" i="37"/>
  <c r="M21" i="37"/>
  <c r="M20" i="37"/>
  <c r="M17" i="37"/>
  <c r="M23" i="37"/>
  <c r="M22" i="37"/>
  <c r="M26" i="37"/>
  <c r="M19" i="37"/>
  <c r="M18" i="37"/>
  <c r="J26" i="37"/>
  <c r="J23" i="37"/>
  <c r="J22" i="37"/>
  <c r="J19" i="37"/>
  <c r="J18" i="37"/>
  <c r="J25" i="37"/>
  <c r="J20" i="37"/>
  <c r="J17" i="37"/>
  <c r="J24" i="37"/>
  <c r="J21" i="37"/>
  <c r="K25" i="37"/>
  <c r="K24" i="37"/>
  <c r="K21" i="37"/>
  <c r="K20" i="37"/>
  <c r="K17" i="37"/>
  <c r="K26" i="37"/>
  <c r="K19" i="37"/>
  <c r="K18" i="37"/>
  <c r="K23" i="37"/>
  <c r="K22" i="37"/>
  <c r="I25" i="37"/>
  <c r="I24" i="37"/>
  <c r="I21" i="37"/>
  <c r="I20" i="37"/>
  <c r="I17" i="37"/>
  <c r="I23" i="37"/>
  <c r="I22" i="37"/>
  <c r="I26" i="37"/>
  <c r="I19" i="37"/>
  <c r="I18" i="37"/>
  <c r="S16" i="37"/>
  <c r="S25" i="37"/>
  <c r="S24" i="37"/>
  <c r="S21" i="37"/>
  <c r="S20" i="37"/>
  <c r="S17" i="37"/>
  <c r="S26" i="37"/>
  <c r="S19" i="37"/>
  <c r="S18" i="37"/>
  <c r="S23" i="37"/>
  <c r="S22" i="37"/>
  <c r="Q25" i="37"/>
  <c r="Q24" i="37"/>
  <c r="Q21" i="37"/>
  <c r="Q20" i="37"/>
  <c r="Q17" i="37"/>
  <c r="Q23" i="37"/>
  <c r="Q22" i="37"/>
  <c r="Q26" i="37"/>
  <c r="Q19" i="37"/>
  <c r="Q18" i="37"/>
  <c r="L26" i="37"/>
  <c r="L23" i="37"/>
  <c r="L22" i="37"/>
  <c r="L19" i="37"/>
  <c r="L18" i="37"/>
  <c r="L24" i="37"/>
  <c r="L21" i="37"/>
  <c r="L25" i="37"/>
  <c r="L20" i="37"/>
  <c r="L17" i="37"/>
  <c r="O25" i="37"/>
  <c r="O24" i="37"/>
  <c r="O21" i="37"/>
  <c r="O20" i="37"/>
  <c r="O17" i="37"/>
  <c r="O26" i="37"/>
  <c r="O19" i="37"/>
  <c r="O18" i="37"/>
  <c r="O23" i="37"/>
  <c r="O22" i="37"/>
  <c r="N26" i="37"/>
  <c r="N23" i="37"/>
  <c r="N22" i="37"/>
  <c r="N19" i="37"/>
  <c r="N18" i="37"/>
  <c r="N25" i="37"/>
  <c r="N20" i="37"/>
  <c r="N17" i="37"/>
  <c r="N24" i="37"/>
  <c r="N21" i="37"/>
  <c r="G25" i="37"/>
  <c r="G24" i="37"/>
  <c r="G21" i="37"/>
  <c r="G20" i="37"/>
  <c r="G17" i="37"/>
  <c r="G26" i="37"/>
  <c r="G19" i="37"/>
  <c r="G18" i="37"/>
  <c r="G23" i="37"/>
  <c r="G22" i="37"/>
  <c r="H26" i="37"/>
  <c r="H23" i="37"/>
  <c r="H22" i="37"/>
  <c r="H19" i="37"/>
  <c r="H18" i="37"/>
  <c r="H24" i="37"/>
  <c r="H21" i="37"/>
  <c r="H25" i="37"/>
  <c r="H20" i="37"/>
  <c r="H17" i="37"/>
  <c r="T26" i="37"/>
  <c r="T23" i="37"/>
  <c r="T22" i="37"/>
  <c r="T19" i="37"/>
  <c r="T18" i="37"/>
  <c r="T24" i="37"/>
  <c r="T21" i="37"/>
  <c r="T25" i="37"/>
  <c r="T20" i="37"/>
  <c r="T17" i="37"/>
  <c r="AE19" i="31"/>
  <c r="A18" i="31"/>
  <c r="AE20" i="31"/>
  <c r="A19" i="31"/>
  <c r="A25" i="31"/>
  <c r="A26" i="31"/>
  <c r="AE26" i="31"/>
  <c r="A17" i="31"/>
  <c r="AE18" i="31"/>
  <c r="E20" i="34"/>
  <c r="D20" i="34" s="1"/>
  <c r="E21" i="34"/>
  <c r="D21" i="34" s="1"/>
  <c r="E18" i="34"/>
  <c r="D18" i="34" s="1"/>
  <c r="E22" i="34"/>
  <c r="D22" i="34" s="1"/>
  <c r="E26" i="34"/>
  <c r="D26" i="34" s="1"/>
  <c r="AE23" i="31"/>
  <c r="A22" i="31"/>
  <c r="A23" i="31"/>
  <c r="AE24" i="31"/>
  <c r="A24" i="31"/>
  <c r="AE25" i="31"/>
  <c r="AE22" i="31"/>
  <c r="A21" i="31"/>
  <c r="A20" i="31"/>
  <c r="AE21" i="31"/>
  <c r="E17" i="34"/>
  <c r="D17" i="34" s="1"/>
  <c r="E25" i="34"/>
  <c r="D25" i="34" s="1"/>
  <c r="E24" i="34"/>
  <c r="D24" i="34" s="1"/>
  <c r="E19" i="34"/>
  <c r="D19" i="34" s="1"/>
  <c r="AE19" i="34" s="1"/>
  <c r="E23" i="34"/>
  <c r="D23" i="34" s="1"/>
  <c r="AE23" i="34" s="1"/>
  <c r="AE4" i="31"/>
  <c r="A3" i="31"/>
  <c r="A4" i="31"/>
  <c r="A8" i="31"/>
  <c r="AE9" i="31"/>
  <c r="E7" i="34"/>
  <c r="D7" i="34" s="1"/>
  <c r="E9" i="34"/>
  <c r="D9" i="34" s="1"/>
  <c r="E11" i="34"/>
  <c r="D11" i="34" s="1"/>
  <c r="E8" i="34"/>
  <c r="D8" i="34" s="1"/>
  <c r="E14" i="34"/>
  <c r="D14" i="34" s="1"/>
  <c r="E15" i="34"/>
  <c r="D15" i="34" s="1"/>
  <c r="AE5" i="31"/>
  <c r="E4" i="34"/>
  <c r="D4" i="34" s="1"/>
  <c r="AE4" i="34" s="1"/>
  <c r="E10" i="34"/>
  <c r="D10" i="34" s="1"/>
  <c r="E6" i="34"/>
  <c r="D6" i="34" s="1"/>
  <c r="E12" i="34"/>
  <c r="E5" i="34"/>
  <c r="D5" i="34" s="1"/>
  <c r="E13" i="34"/>
  <c r="D13" i="34" s="1"/>
  <c r="E16" i="34"/>
  <c r="D16" i="34" s="1"/>
  <c r="E3" i="37"/>
  <c r="D3" i="37" s="1"/>
  <c r="A16" i="31"/>
  <c r="AE17" i="31"/>
  <c r="AE6" i="31"/>
  <c r="A12" i="31"/>
  <c r="A13" i="31"/>
  <c r="A7" i="31"/>
  <c r="AE14" i="31"/>
  <c r="A6" i="31"/>
  <c r="AE8" i="31"/>
  <c r="AE15" i="31"/>
  <c r="A14" i="31"/>
  <c r="Q16" i="37"/>
  <c r="Q15" i="37"/>
  <c r="Q14" i="37"/>
  <c r="L16" i="37"/>
  <c r="L15" i="37"/>
  <c r="L13" i="37"/>
  <c r="L14" i="37"/>
  <c r="L12" i="37"/>
  <c r="L9" i="37"/>
  <c r="L11" i="37"/>
  <c r="L10" i="37"/>
  <c r="O14" i="37"/>
  <c r="O13" i="37"/>
  <c r="O16" i="37"/>
  <c r="O15" i="37"/>
  <c r="O12" i="37"/>
  <c r="N13" i="37"/>
  <c r="N12" i="37"/>
  <c r="N14" i="37"/>
  <c r="N15" i="37"/>
  <c r="N16" i="37"/>
  <c r="N11" i="37"/>
  <c r="G15" i="37"/>
  <c r="G13" i="37"/>
  <c r="G10" i="37"/>
  <c r="G9" i="37"/>
  <c r="G5" i="37"/>
  <c r="G7" i="37"/>
  <c r="G14" i="37"/>
  <c r="G16" i="37"/>
  <c r="G12" i="37"/>
  <c r="G11" i="37"/>
  <c r="G4" i="37"/>
  <c r="G6" i="37"/>
  <c r="G8" i="37"/>
  <c r="H7" i="37"/>
  <c r="H10" i="37"/>
  <c r="H9" i="37"/>
  <c r="H5" i="37"/>
  <c r="H15" i="37"/>
  <c r="H13" i="37"/>
  <c r="H6" i="37"/>
  <c r="H8" i="37"/>
  <c r="H16" i="37"/>
  <c r="H12" i="37"/>
  <c r="H11" i="37"/>
  <c r="H14" i="37"/>
  <c r="AD16" i="35"/>
  <c r="F3" i="35"/>
  <c r="AD8" i="35"/>
  <c r="AD5" i="35"/>
  <c r="AD6" i="35"/>
  <c r="AD14" i="35"/>
  <c r="AD11" i="35"/>
  <c r="AD4" i="35"/>
  <c r="AD9" i="35"/>
  <c r="AD13" i="35"/>
  <c r="AD3" i="35"/>
  <c r="AD12" i="35"/>
  <c r="AD10" i="35"/>
  <c r="AD7" i="35"/>
  <c r="AD15" i="35"/>
  <c r="D12" i="34"/>
  <c r="F15" i="37"/>
  <c r="F13" i="37"/>
  <c r="F6" i="37"/>
  <c r="F7" i="37"/>
  <c r="F9" i="37"/>
  <c r="F11" i="37"/>
  <c r="F12" i="37"/>
  <c r="F16" i="37"/>
  <c r="F14" i="37"/>
  <c r="F8" i="37"/>
  <c r="F5" i="37"/>
  <c r="F10" i="37"/>
  <c r="F4" i="37"/>
  <c r="E4" i="37" s="1"/>
  <c r="R16" i="37"/>
  <c r="R15" i="37"/>
  <c r="P16" i="37"/>
  <c r="P13" i="37"/>
  <c r="P14" i="37"/>
  <c r="P15" i="37"/>
  <c r="M13" i="37"/>
  <c r="M10" i="37"/>
  <c r="M15" i="37"/>
  <c r="M11" i="37"/>
  <c r="M12" i="37"/>
  <c r="M14" i="37"/>
  <c r="M16" i="37"/>
  <c r="J13" i="37"/>
  <c r="J12" i="37"/>
  <c r="J8" i="37"/>
  <c r="J9" i="37"/>
  <c r="J16" i="37"/>
  <c r="J11" i="37"/>
  <c r="J7" i="37"/>
  <c r="J14" i="37"/>
  <c r="J15" i="37"/>
  <c r="J10" i="37"/>
  <c r="K15" i="37"/>
  <c r="K8" i="37"/>
  <c r="K12" i="37"/>
  <c r="K9" i="37"/>
  <c r="K14" i="37"/>
  <c r="K13" i="37"/>
  <c r="K10" i="37"/>
  <c r="K16" i="37"/>
  <c r="K11" i="37"/>
  <c r="I16" i="37"/>
  <c r="I9" i="37"/>
  <c r="I8" i="37"/>
  <c r="I13" i="37"/>
  <c r="I7" i="37"/>
  <c r="I11" i="37"/>
  <c r="I6" i="37"/>
  <c r="I12" i="37"/>
  <c r="I15" i="37"/>
  <c r="I14" i="37"/>
  <c r="I10" i="37"/>
  <c r="AE16" i="31"/>
  <c r="A15" i="31"/>
  <c r="AG22" i="26"/>
  <c r="AG19" i="26"/>
  <c r="AG4" i="26"/>
  <c r="AG5" i="26"/>
  <c r="AG15" i="26"/>
  <c r="AG13" i="26"/>
  <c r="AG24" i="26"/>
  <c r="AG25" i="26"/>
  <c r="AG8" i="26"/>
  <c r="C28" i="26"/>
  <c r="AG18" i="26"/>
  <c r="AG17" i="26"/>
  <c r="AG10" i="26"/>
  <c r="AG6" i="26"/>
  <c r="AG14" i="26"/>
  <c r="AG16" i="26"/>
  <c r="AG3" i="26"/>
  <c r="AG23" i="26"/>
  <c r="AG9" i="26"/>
  <c r="AG11" i="26"/>
  <c r="AG2" i="26"/>
  <c r="AG20" i="26"/>
  <c r="AG7" i="26"/>
  <c r="AG26" i="26"/>
  <c r="AG21" i="26"/>
  <c r="AG12" i="26"/>
  <c r="E5" i="37" l="1"/>
  <c r="A28" i="31"/>
  <c r="E23" i="37"/>
  <c r="D23" i="37" s="1"/>
  <c r="AE17" i="34"/>
  <c r="AE25" i="34"/>
  <c r="E19" i="37"/>
  <c r="D19" i="37" s="1"/>
  <c r="E17" i="37"/>
  <c r="D17" i="37" s="1"/>
  <c r="E25" i="37"/>
  <c r="D25" i="37" s="1"/>
  <c r="E21" i="37"/>
  <c r="D21" i="37" s="1"/>
  <c r="E6" i="37"/>
  <c r="E22" i="37"/>
  <c r="D22" i="37" s="1"/>
  <c r="A22" i="37" s="1"/>
  <c r="E18" i="37"/>
  <c r="D18" i="37" s="1"/>
  <c r="E26" i="37"/>
  <c r="D26" i="37" s="1"/>
  <c r="E20" i="37"/>
  <c r="D20" i="37" s="1"/>
  <c r="E24" i="37"/>
  <c r="D24" i="37" s="1"/>
  <c r="S16" i="35"/>
  <c r="S25" i="35"/>
  <c r="S24" i="35"/>
  <c r="S21" i="35"/>
  <c r="S20" i="35"/>
  <c r="S17" i="35"/>
  <c r="S23" i="35"/>
  <c r="S22" i="35"/>
  <c r="S26" i="35"/>
  <c r="S19" i="35"/>
  <c r="S18" i="35"/>
  <c r="N26" i="35"/>
  <c r="N23" i="35"/>
  <c r="N22" i="35"/>
  <c r="N19" i="35"/>
  <c r="N18" i="35"/>
  <c r="N24" i="35"/>
  <c r="N21" i="35"/>
  <c r="N25" i="35"/>
  <c r="N20" i="35"/>
  <c r="N17" i="35"/>
  <c r="G25" i="35"/>
  <c r="G24" i="35"/>
  <c r="G21" i="35"/>
  <c r="G20" i="35"/>
  <c r="G17" i="35"/>
  <c r="G23" i="35"/>
  <c r="G22" i="35"/>
  <c r="G26" i="35"/>
  <c r="G19" i="35"/>
  <c r="G18" i="35"/>
  <c r="M25" i="35"/>
  <c r="M24" i="35"/>
  <c r="M21" i="35"/>
  <c r="M20" i="35"/>
  <c r="M17" i="35"/>
  <c r="M26" i="35"/>
  <c r="M19" i="35"/>
  <c r="M18" i="35"/>
  <c r="M23" i="35"/>
  <c r="M22" i="35"/>
  <c r="O25" i="35"/>
  <c r="O24" i="35"/>
  <c r="O21" i="35"/>
  <c r="O20" i="35"/>
  <c r="O17" i="35"/>
  <c r="O23" i="35"/>
  <c r="O22" i="35"/>
  <c r="O26" i="35"/>
  <c r="O19" i="35"/>
  <c r="O18" i="35"/>
  <c r="J26" i="35"/>
  <c r="J23" i="35"/>
  <c r="J22" i="35"/>
  <c r="J19" i="35"/>
  <c r="J18" i="35"/>
  <c r="J24" i="35"/>
  <c r="J21" i="35"/>
  <c r="J25" i="35"/>
  <c r="J20" i="35"/>
  <c r="J17" i="35"/>
  <c r="L26" i="35"/>
  <c r="L23" i="35"/>
  <c r="L22" i="35"/>
  <c r="L19" i="35"/>
  <c r="L18" i="35"/>
  <c r="L25" i="35"/>
  <c r="L20" i="35"/>
  <c r="L17" i="35"/>
  <c r="L24" i="35"/>
  <c r="L21" i="35"/>
  <c r="F16" i="35"/>
  <c r="T26" i="35"/>
  <c r="T23" i="35"/>
  <c r="T22" i="35"/>
  <c r="T19" i="35"/>
  <c r="T18" i="35"/>
  <c r="T25" i="35"/>
  <c r="T20" i="35"/>
  <c r="T17" i="35"/>
  <c r="T24" i="35"/>
  <c r="T21" i="35"/>
  <c r="A26" i="34"/>
  <c r="AE26" i="34"/>
  <c r="A25" i="34"/>
  <c r="A18" i="34"/>
  <c r="AE18" i="34"/>
  <c r="A17" i="34"/>
  <c r="A20" i="34"/>
  <c r="A19" i="34"/>
  <c r="AE20" i="34"/>
  <c r="K25" i="35"/>
  <c r="K24" i="35"/>
  <c r="K21" i="35"/>
  <c r="K20" i="35"/>
  <c r="K17" i="35"/>
  <c r="K23" i="35"/>
  <c r="K22" i="35"/>
  <c r="K26" i="35"/>
  <c r="K19" i="35"/>
  <c r="K18" i="35"/>
  <c r="P26" i="35"/>
  <c r="P23" i="35"/>
  <c r="P22" i="35"/>
  <c r="P19" i="35"/>
  <c r="P18" i="35"/>
  <c r="P25" i="35"/>
  <c r="P20" i="35"/>
  <c r="P17" i="35"/>
  <c r="P24" i="35"/>
  <c r="P21" i="35"/>
  <c r="Q25" i="35"/>
  <c r="Q24" i="35"/>
  <c r="Q21" i="35"/>
  <c r="Q20" i="35"/>
  <c r="Q17" i="35"/>
  <c r="Q26" i="35"/>
  <c r="Q19" i="35"/>
  <c r="Q18" i="35"/>
  <c r="Q23" i="35"/>
  <c r="Q22" i="35"/>
  <c r="H26" i="35"/>
  <c r="H23" i="35"/>
  <c r="H22" i="35"/>
  <c r="H19" i="35"/>
  <c r="H18" i="35"/>
  <c r="H25" i="35"/>
  <c r="H20" i="35"/>
  <c r="H17" i="35"/>
  <c r="H24" i="35"/>
  <c r="H21" i="35"/>
  <c r="R26" i="35"/>
  <c r="R23" i="35"/>
  <c r="R22" i="35"/>
  <c r="R19" i="35"/>
  <c r="R18" i="35"/>
  <c r="R24" i="35"/>
  <c r="R21" i="35"/>
  <c r="R25" i="35"/>
  <c r="R20" i="35"/>
  <c r="R17" i="35"/>
  <c r="I25" i="35"/>
  <c r="I24" i="35"/>
  <c r="I21" i="35"/>
  <c r="I20" i="35"/>
  <c r="I17" i="35"/>
  <c r="I26" i="35"/>
  <c r="I19" i="35"/>
  <c r="I18" i="35"/>
  <c r="I23" i="35"/>
  <c r="I22" i="35"/>
  <c r="A24" i="34"/>
  <c r="A23" i="34"/>
  <c r="AE24" i="34"/>
  <c r="A22" i="34"/>
  <c r="AE22" i="34"/>
  <c r="A21" i="34"/>
  <c r="AE21" i="34"/>
  <c r="E14" i="37"/>
  <c r="D14" i="37" s="1"/>
  <c r="E12" i="37"/>
  <c r="E9" i="37"/>
  <c r="D9" i="37" s="1"/>
  <c r="E15" i="37"/>
  <c r="D15" i="37" s="1"/>
  <c r="E10" i="37"/>
  <c r="D10" i="37" s="1"/>
  <c r="E8" i="37"/>
  <c r="D8" i="37" s="1"/>
  <c r="E16" i="37"/>
  <c r="D16" i="37" s="1"/>
  <c r="E11" i="37"/>
  <c r="E7" i="37"/>
  <c r="D7" i="37" s="1"/>
  <c r="E13" i="37"/>
  <c r="D13" i="37" s="1"/>
  <c r="A4" i="34"/>
  <c r="A3" i="34"/>
  <c r="AH17" i="26"/>
  <c r="AH19" i="26"/>
  <c r="AH21" i="26"/>
  <c r="AH23" i="26"/>
  <c r="AH25" i="26"/>
  <c r="AH20" i="26"/>
  <c r="AH24" i="26"/>
  <c r="AH18" i="26"/>
  <c r="AH22" i="26"/>
  <c r="AH26" i="26"/>
  <c r="E3" i="35"/>
  <c r="D3" i="35" s="1"/>
  <c r="AE5" i="34"/>
  <c r="D4" i="37"/>
  <c r="A3" i="37" s="1"/>
  <c r="D5" i="37"/>
  <c r="AH16" i="26"/>
  <c r="AH6" i="26"/>
  <c r="AH12" i="26"/>
  <c r="AH9" i="26"/>
  <c r="AH14" i="26"/>
  <c r="AH5" i="26"/>
  <c r="AH7" i="26"/>
  <c r="AH13" i="26"/>
  <c r="AH10" i="26"/>
  <c r="AH4" i="26"/>
  <c r="AH3" i="26"/>
  <c r="AH15" i="26"/>
  <c r="AH8" i="26"/>
  <c r="AH11" i="26"/>
  <c r="AH2" i="26"/>
  <c r="I28" i="2"/>
  <c r="AD16" i="45"/>
  <c r="AD8" i="45"/>
  <c r="AD5" i="45"/>
  <c r="AD6" i="45"/>
  <c r="AD12" i="45"/>
  <c r="AD13" i="45"/>
  <c r="AD7" i="45"/>
  <c r="AD3" i="45"/>
  <c r="AD11" i="45"/>
  <c r="AD4" i="45"/>
  <c r="F3" i="45"/>
  <c r="AD9" i="45"/>
  <c r="AD15" i="45"/>
  <c r="AD10" i="45"/>
  <c r="AD14" i="45"/>
  <c r="D12" i="37"/>
  <c r="D6" i="37"/>
  <c r="AE13" i="34"/>
  <c r="A12" i="34"/>
  <c r="A5" i="34"/>
  <c r="AE6" i="34"/>
  <c r="N14" i="35"/>
  <c r="N15" i="35"/>
  <c r="N16" i="35"/>
  <c r="N13" i="35"/>
  <c r="N11" i="35"/>
  <c r="N12" i="35"/>
  <c r="G11" i="35"/>
  <c r="G12" i="35"/>
  <c r="G4" i="35"/>
  <c r="G5" i="35"/>
  <c r="G10" i="35"/>
  <c r="G7" i="35"/>
  <c r="G6" i="35"/>
  <c r="G16" i="35"/>
  <c r="G8" i="35"/>
  <c r="G14" i="35"/>
  <c r="G13" i="35"/>
  <c r="G9" i="35"/>
  <c r="G15" i="35"/>
  <c r="M12" i="35"/>
  <c r="M13" i="35"/>
  <c r="M16" i="35"/>
  <c r="M14" i="35"/>
  <c r="M11" i="35"/>
  <c r="M15" i="35"/>
  <c r="M10" i="35"/>
  <c r="O14" i="35"/>
  <c r="O15" i="35"/>
  <c r="O13" i="35"/>
  <c r="O16" i="35"/>
  <c r="O12" i="35"/>
  <c r="J9" i="35"/>
  <c r="J13" i="35"/>
  <c r="J11" i="35"/>
  <c r="J10" i="35"/>
  <c r="J8" i="35"/>
  <c r="J7" i="35"/>
  <c r="J16" i="35"/>
  <c r="J15" i="35"/>
  <c r="J14" i="35"/>
  <c r="J12" i="35"/>
  <c r="L9" i="35"/>
  <c r="L15" i="35"/>
  <c r="L11" i="35"/>
  <c r="L16" i="35"/>
  <c r="L13" i="35"/>
  <c r="L12" i="35"/>
  <c r="L10" i="35"/>
  <c r="L14" i="35"/>
  <c r="D28" i="2"/>
  <c r="A14" i="34"/>
  <c r="AE15" i="34"/>
  <c r="A7" i="34"/>
  <c r="AE8" i="34"/>
  <c r="A8" i="34"/>
  <c r="AE9" i="34"/>
  <c r="AE7" i="34"/>
  <c r="F8" i="35"/>
  <c r="F11" i="35"/>
  <c r="F10" i="35"/>
  <c r="F9" i="35"/>
  <c r="F15" i="35"/>
  <c r="AD2" i="45"/>
  <c r="D11" i="37"/>
  <c r="A15" i="34"/>
  <c r="A16" i="34"/>
  <c r="AE16" i="34"/>
  <c r="AE12" i="34"/>
  <c r="A11" i="34"/>
  <c r="AE10" i="34"/>
  <c r="A9" i="34"/>
  <c r="K10" i="35"/>
  <c r="K14" i="35"/>
  <c r="K13" i="35"/>
  <c r="K12" i="35"/>
  <c r="K8" i="35"/>
  <c r="K15" i="35"/>
  <c r="K11" i="35"/>
  <c r="K16" i="35"/>
  <c r="K9" i="35"/>
  <c r="P14" i="35"/>
  <c r="P15" i="35"/>
  <c r="P13" i="35"/>
  <c r="P16" i="35"/>
  <c r="Q14" i="35"/>
  <c r="Q16" i="35"/>
  <c r="Q15" i="35"/>
  <c r="H11" i="35"/>
  <c r="H7" i="35"/>
  <c r="H10" i="35"/>
  <c r="H13" i="35"/>
  <c r="H15" i="35"/>
  <c r="H6" i="35"/>
  <c r="H12" i="35"/>
  <c r="H8" i="35"/>
  <c r="H9" i="35"/>
  <c r="H5" i="35"/>
  <c r="H16" i="35"/>
  <c r="H14" i="35"/>
  <c r="R16" i="35"/>
  <c r="R15" i="35"/>
  <c r="I13" i="35"/>
  <c r="I10" i="35"/>
  <c r="I8" i="35"/>
  <c r="I15" i="35"/>
  <c r="I9" i="35"/>
  <c r="I7" i="35"/>
  <c r="I14" i="35"/>
  <c r="I11" i="35"/>
  <c r="I6" i="35"/>
  <c r="I12" i="35"/>
  <c r="I16" i="35"/>
  <c r="A13" i="34"/>
  <c r="AE14" i="34"/>
  <c r="AE11" i="34"/>
  <c r="A10" i="34"/>
  <c r="A6" i="34"/>
  <c r="F4" i="35"/>
  <c r="F6" i="35"/>
  <c r="F7" i="35"/>
  <c r="F5" i="35"/>
  <c r="F13" i="35"/>
  <c r="F14" i="35"/>
  <c r="F12" i="35"/>
  <c r="AG21" i="31"/>
  <c r="AG7" i="31"/>
  <c r="AG8" i="31"/>
  <c r="AG17" i="31"/>
  <c r="AG24" i="31"/>
  <c r="AG15" i="31"/>
  <c r="AG6" i="31"/>
  <c r="AG2" i="31"/>
  <c r="AG23" i="31"/>
  <c r="AG10" i="31"/>
  <c r="AG3" i="31"/>
  <c r="AG16" i="31"/>
  <c r="AG22" i="31"/>
  <c r="AG9" i="31"/>
  <c r="AG25" i="31"/>
  <c r="AG12" i="31"/>
  <c r="AG5" i="31"/>
  <c r="AG20" i="31"/>
  <c r="C28" i="31"/>
  <c r="AG4" i="31"/>
  <c r="AG13" i="31"/>
  <c r="AG26" i="31"/>
  <c r="AG14" i="31"/>
  <c r="AG18" i="31"/>
  <c r="AG11" i="31"/>
  <c r="AG19" i="31"/>
  <c r="AE4" i="37" l="1"/>
  <c r="A28" i="34"/>
  <c r="AE25" i="37"/>
  <c r="AE17" i="37"/>
  <c r="F21" i="45"/>
  <c r="F24" i="45"/>
  <c r="F23" i="45"/>
  <c r="F17" i="45"/>
  <c r="F25" i="45"/>
  <c r="F18" i="45"/>
  <c r="F19" i="45"/>
  <c r="F20" i="45"/>
  <c r="F22" i="45"/>
  <c r="F26" i="45"/>
  <c r="N25" i="45"/>
  <c r="N24" i="45"/>
  <c r="N21" i="45"/>
  <c r="N20" i="45"/>
  <c r="N17" i="45"/>
  <c r="N26" i="45"/>
  <c r="N19" i="45"/>
  <c r="N18" i="45"/>
  <c r="N22" i="45"/>
  <c r="N23" i="45"/>
  <c r="M26" i="45"/>
  <c r="M23" i="45"/>
  <c r="M22" i="45"/>
  <c r="M19" i="45"/>
  <c r="M18" i="45"/>
  <c r="M25" i="45"/>
  <c r="M20" i="45"/>
  <c r="M17" i="45"/>
  <c r="M24" i="45"/>
  <c r="M21" i="45"/>
  <c r="H25" i="45"/>
  <c r="H24" i="45"/>
  <c r="H21" i="45"/>
  <c r="H20" i="45"/>
  <c r="H17" i="45"/>
  <c r="H23" i="45"/>
  <c r="H22" i="45"/>
  <c r="H26" i="45"/>
  <c r="H19" i="45"/>
  <c r="H18" i="45"/>
  <c r="G26" i="45"/>
  <c r="G23" i="45"/>
  <c r="G22" i="45"/>
  <c r="G19" i="45"/>
  <c r="G18" i="45"/>
  <c r="G24" i="45"/>
  <c r="G21" i="45"/>
  <c r="G25" i="45"/>
  <c r="G20" i="45"/>
  <c r="G17" i="45"/>
  <c r="Q26" i="45"/>
  <c r="Q23" i="45"/>
  <c r="Q22" i="45"/>
  <c r="Q19" i="45"/>
  <c r="Q18" i="45"/>
  <c r="Q25" i="45"/>
  <c r="Q20" i="45"/>
  <c r="Q17" i="45"/>
  <c r="Q21" i="45"/>
  <c r="Q24" i="45"/>
  <c r="J25" i="45"/>
  <c r="J24" i="45"/>
  <c r="J21" i="45"/>
  <c r="J20" i="45"/>
  <c r="J17" i="45"/>
  <c r="J26" i="45"/>
  <c r="J19" i="45"/>
  <c r="J18" i="45"/>
  <c r="J23" i="45"/>
  <c r="J22" i="45"/>
  <c r="L25" i="45"/>
  <c r="L24" i="45"/>
  <c r="L21" i="45"/>
  <c r="L20" i="45"/>
  <c r="L17" i="45"/>
  <c r="L23" i="45"/>
  <c r="L22" i="45"/>
  <c r="L19" i="45"/>
  <c r="L18" i="45"/>
  <c r="L26" i="45"/>
  <c r="AE20" i="37"/>
  <c r="A19" i="37"/>
  <c r="A17" i="37"/>
  <c r="AE18" i="37"/>
  <c r="A18" i="37"/>
  <c r="R25" i="45"/>
  <c r="R24" i="45"/>
  <c r="R21" i="45"/>
  <c r="R20" i="45"/>
  <c r="R17" i="45"/>
  <c r="R26" i="45"/>
  <c r="R19" i="45"/>
  <c r="R18" i="45"/>
  <c r="R23" i="45"/>
  <c r="R22" i="45"/>
  <c r="S16" i="45"/>
  <c r="S26" i="45"/>
  <c r="S23" i="45"/>
  <c r="S22" i="45"/>
  <c r="S19" i="45"/>
  <c r="S18" i="45"/>
  <c r="S24" i="45"/>
  <c r="S21" i="45"/>
  <c r="S20" i="45"/>
  <c r="S17" i="45"/>
  <c r="S25" i="45"/>
  <c r="O26" i="45"/>
  <c r="O23" i="45"/>
  <c r="O22" i="45"/>
  <c r="O19" i="45"/>
  <c r="O18" i="45"/>
  <c r="O24" i="45"/>
  <c r="O21" i="45"/>
  <c r="O25" i="45"/>
  <c r="O20" i="45"/>
  <c r="O17" i="45"/>
  <c r="K26" i="45"/>
  <c r="K23" i="45"/>
  <c r="K22" i="45"/>
  <c r="K19" i="45"/>
  <c r="K18" i="45"/>
  <c r="K24" i="45"/>
  <c r="K21" i="45"/>
  <c r="K20" i="45"/>
  <c r="K17" i="45"/>
  <c r="K25" i="45"/>
  <c r="P25" i="45"/>
  <c r="P24" i="45"/>
  <c r="P21" i="45"/>
  <c r="P20" i="45"/>
  <c r="P17" i="45"/>
  <c r="P23" i="45"/>
  <c r="P22" i="45"/>
  <c r="P26" i="45"/>
  <c r="P19" i="45"/>
  <c r="P18" i="45"/>
  <c r="I26" i="45"/>
  <c r="I23" i="45"/>
  <c r="I22" i="45"/>
  <c r="I19" i="45"/>
  <c r="I18" i="45"/>
  <c r="I25" i="45"/>
  <c r="I20" i="45"/>
  <c r="I17" i="45"/>
  <c r="I21" i="45"/>
  <c r="I24" i="45"/>
  <c r="T25" i="45"/>
  <c r="T24" i="45"/>
  <c r="T21" i="45"/>
  <c r="T20" i="45"/>
  <c r="T17" i="45"/>
  <c r="T23" i="45"/>
  <c r="T22" i="45"/>
  <c r="T19" i="45"/>
  <c r="T18" i="45"/>
  <c r="T26" i="45"/>
  <c r="A23" i="37"/>
  <c r="AE24" i="37"/>
  <c r="A26" i="37"/>
  <c r="AE26" i="37"/>
  <c r="A25" i="37"/>
  <c r="A21" i="37"/>
  <c r="AE22" i="37"/>
  <c r="A24" i="37"/>
  <c r="A20" i="37"/>
  <c r="AE21" i="37"/>
  <c r="AE19" i="37"/>
  <c r="AE23" i="37"/>
  <c r="E19" i="35"/>
  <c r="D19" i="35" s="1"/>
  <c r="E22" i="35"/>
  <c r="D22" i="35" s="1"/>
  <c r="E17" i="35"/>
  <c r="D17" i="35" s="1"/>
  <c r="E21" i="35"/>
  <c r="D21" i="35" s="1"/>
  <c r="E25" i="35"/>
  <c r="D25" i="35" s="1"/>
  <c r="E12" i="35"/>
  <c r="D12" i="35" s="1"/>
  <c r="E13" i="35"/>
  <c r="D13" i="35" s="1"/>
  <c r="E7" i="35"/>
  <c r="D7" i="35" s="1"/>
  <c r="E16" i="35"/>
  <c r="D16" i="35" s="1"/>
  <c r="E18" i="35"/>
  <c r="D18" i="35" s="1"/>
  <c r="E26" i="35"/>
  <c r="D26" i="35" s="1"/>
  <c r="E23" i="35"/>
  <c r="D23" i="35" s="1"/>
  <c r="E20" i="35"/>
  <c r="D20" i="35" s="1"/>
  <c r="E24" i="35"/>
  <c r="D24" i="35" s="1"/>
  <c r="E4" i="35"/>
  <c r="D4" i="35" s="1"/>
  <c r="E9" i="35"/>
  <c r="D9" i="35" s="1"/>
  <c r="E11" i="35"/>
  <c r="D11" i="35" s="1"/>
  <c r="E14" i="35"/>
  <c r="D14" i="35" s="1"/>
  <c r="E5" i="35"/>
  <c r="D5" i="35" s="1"/>
  <c r="A4" i="35" s="1"/>
  <c r="E6" i="35"/>
  <c r="D6" i="35" s="1"/>
  <c r="E15" i="35"/>
  <c r="D15" i="35" s="1"/>
  <c r="E10" i="35"/>
  <c r="E8" i="35"/>
  <c r="D8" i="35" s="1"/>
  <c r="AH17" i="31"/>
  <c r="AH19" i="31"/>
  <c r="AH21" i="31"/>
  <c r="AH23" i="31"/>
  <c r="AH25" i="31"/>
  <c r="AH18" i="31"/>
  <c r="AH20" i="31"/>
  <c r="AH24" i="31"/>
  <c r="AH22" i="31"/>
  <c r="AH26" i="31"/>
  <c r="AE5" i="37"/>
  <c r="E3" i="45"/>
  <c r="D3" i="45" s="1"/>
  <c r="AI17" i="26"/>
  <c r="AK17" i="26" s="1"/>
  <c r="AI19" i="26"/>
  <c r="AK19" i="26" s="1"/>
  <c r="AI21" i="26"/>
  <c r="AK21" i="26" s="1"/>
  <c r="AI23" i="26"/>
  <c r="AK23" i="26" s="1"/>
  <c r="AI25" i="26"/>
  <c r="AK25" i="26" s="1"/>
  <c r="AI20" i="26"/>
  <c r="AK20" i="26" s="1"/>
  <c r="AI24" i="26"/>
  <c r="AK24" i="26" s="1"/>
  <c r="AI18" i="26"/>
  <c r="AK18" i="26" s="1"/>
  <c r="AI22" i="26"/>
  <c r="AK22" i="26" s="1"/>
  <c r="AI26" i="26"/>
  <c r="AK26" i="26" s="1"/>
  <c r="A4" i="37"/>
  <c r="A28" i="37" s="1"/>
  <c r="AH2" i="31"/>
  <c r="AH3" i="31"/>
  <c r="AH4" i="31"/>
  <c r="AH14" i="31"/>
  <c r="AH8" i="31"/>
  <c r="AH5" i="31"/>
  <c r="AH16" i="31"/>
  <c r="AH13" i="31"/>
  <c r="AH12" i="31"/>
  <c r="AH6" i="31"/>
  <c r="AH10" i="31"/>
  <c r="AH9" i="31"/>
  <c r="AH11" i="31"/>
  <c r="AH7" i="31"/>
  <c r="AH15" i="31"/>
  <c r="L28" i="2"/>
  <c r="F3" i="36"/>
  <c r="AD16" i="36"/>
  <c r="AD14" i="36"/>
  <c r="AD12" i="36"/>
  <c r="AD8" i="36"/>
  <c r="AD13" i="36"/>
  <c r="AD10" i="36"/>
  <c r="AD4" i="36"/>
  <c r="AD11" i="36"/>
  <c r="AD7" i="36"/>
  <c r="AD9" i="36"/>
  <c r="AD5" i="36"/>
  <c r="AD6" i="36"/>
  <c r="AD3" i="36"/>
  <c r="AD15" i="36"/>
  <c r="AD2" i="36"/>
  <c r="A12" i="37"/>
  <c r="AE13" i="37"/>
  <c r="AE11" i="37"/>
  <c r="A10" i="37"/>
  <c r="AE8" i="37"/>
  <c r="A7" i="37"/>
  <c r="F16" i="45"/>
  <c r="F8" i="45"/>
  <c r="F15" i="45"/>
  <c r="F5" i="45"/>
  <c r="F13" i="45"/>
  <c r="F11" i="45"/>
  <c r="F10" i="45"/>
  <c r="F9" i="45"/>
  <c r="F7" i="45"/>
  <c r="F14" i="45"/>
  <c r="F12" i="45"/>
  <c r="F6" i="45"/>
  <c r="F4" i="45"/>
  <c r="A14" i="37"/>
  <c r="AE15" i="37"/>
  <c r="AE9" i="37"/>
  <c r="A8" i="37"/>
  <c r="A13" i="37"/>
  <c r="AE14" i="37"/>
  <c r="N14" i="45"/>
  <c r="N15" i="45"/>
  <c r="N12" i="45"/>
  <c r="N13" i="45"/>
  <c r="N11" i="45"/>
  <c r="N16" i="45"/>
  <c r="M12" i="45"/>
  <c r="M13" i="45"/>
  <c r="M14" i="45"/>
  <c r="M11" i="45"/>
  <c r="M16" i="45"/>
  <c r="M10" i="45"/>
  <c r="M15" i="45"/>
  <c r="H11" i="45"/>
  <c r="H7" i="45"/>
  <c r="H12" i="45"/>
  <c r="H13" i="45"/>
  <c r="H16" i="45"/>
  <c r="H14" i="45"/>
  <c r="H6" i="45"/>
  <c r="H10" i="45"/>
  <c r="H9" i="45"/>
  <c r="H5" i="45"/>
  <c r="H8" i="45"/>
  <c r="H15" i="45"/>
  <c r="G9" i="45"/>
  <c r="G5" i="45"/>
  <c r="G11" i="45"/>
  <c r="G14" i="45"/>
  <c r="G6" i="45"/>
  <c r="G16" i="45"/>
  <c r="G12" i="45"/>
  <c r="G15" i="45"/>
  <c r="G4" i="45"/>
  <c r="G10" i="45"/>
  <c r="G13" i="45"/>
  <c r="G8" i="45"/>
  <c r="G7" i="45"/>
  <c r="Q15" i="45"/>
  <c r="Q14" i="45"/>
  <c r="Q16" i="45"/>
  <c r="J12" i="45"/>
  <c r="J7" i="45"/>
  <c r="J13" i="45"/>
  <c r="J8" i="45"/>
  <c r="J10" i="45"/>
  <c r="J14" i="45"/>
  <c r="J9" i="45"/>
  <c r="J11" i="45"/>
  <c r="J15" i="45"/>
  <c r="J16" i="45"/>
  <c r="L12" i="45"/>
  <c r="L13" i="45"/>
  <c r="L10" i="45"/>
  <c r="L15" i="45"/>
  <c r="L14" i="45"/>
  <c r="L11" i="45"/>
  <c r="L9" i="45"/>
  <c r="L16" i="45"/>
  <c r="AI8" i="26"/>
  <c r="AK8" i="26" s="1"/>
  <c r="AI3" i="26"/>
  <c r="AK3" i="26" s="1"/>
  <c r="AI15" i="26"/>
  <c r="AK15" i="26" s="1"/>
  <c r="AI4" i="26"/>
  <c r="AK4" i="26" s="1"/>
  <c r="AI6" i="26"/>
  <c r="AK6" i="26" s="1"/>
  <c r="AI9" i="26"/>
  <c r="AK9" i="26" s="1"/>
  <c r="AI11" i="26"/>
  <c r="AK11" i="26" s="1"/>
  <c r="AI14" i="26"/>
  <c r="AK14" i="26" s="1"/>
  <c r="AI5" i="26"/>
  <c r="AK5" i="26" s="1"/>
  <c r="AI2" i="26"/>
  <c r="AK2" i="26" s="1"/>
  <c r="AI7" i="26"/>
  <c r="AK7" i="26" s="1"/>
  <c r="AI16" i="26"/>
  <c r="AK16" i="26" s="1"/>
  <c r="AI12" i="26"/>
  <c r="AK12" i="26" s="1"/>
  <c r="AI10" i="26"/>
  <c r="AK10" i="26" s="1"/>
  <c r="AI13" i="26"/>
  <c r="AK13" i="26" s="1"/>
  <c r="AE7" i="37"/>
  <c r="A6" i="37"/>
  <c r="AE16" i="37"/>
  <c r="A15" i="37"/>
  <c r="A16" i="37"/>
  <c r="AE10" i="37"/>
  <c r="A9" i="37"/>
  <c r="D10" i="35"/>
  <c r="D29" i="2"/>
  <c r="A5" i="37"/>
  <c r="AE6" i="37"/>
  <c r="A11" i="37"/>
  <c r="AE12" i="37"/>
  <c r="R16" i="45"/>
  <c r="R15" i="45"/>
  <c r="O13" i="45"/>
  <c r="O15" i="45"/>
  <c r="O14" i="45"/>
  <c r="O16" i="45"/>
  <c r="O12" i="45"/>
  <c r="K9" i="45"/>
  <c r="K12" i="45"/>
  <c r="K14" i="45"/>
  <c r="K10" i="45"/>
  <c r="K8" i="45"/>
  <c r="K15" i="45"/>
  <c r="K11" i="45"/>
  <c r="K13" i="45"/>
  <c r="K16" i="45"/>
  <c r="P16" i="45"/>
  <c r="P13" i="45"/>
  <c r="P14" i="45"/>
  <c r="P15" i="45"/>
  <c r="I8" i="45"/>
  <c r="I15" i="45"/>
  <c r="I10" i="45"/>
  <c r="I16" i="45"/>
  <c r="I12" i="45"/>
  <c r="I14" i="45"/>
  <c r="I7" i="45"/>
  <c r="I6" i="45"/>
  <c r="I9" i="45"/>
  <c r="I11" i="45"/>
  <c r="I13" i="45"/>
  <c r="I29" i="2"/>
  <c r="AG7" i="34"/>
  <c r="AG2" i="34"/>
  <c r="AG10" i="34"/>
  <c r="AG9" i="34"/>
  <c r="D30" i="2"/>
  <c r="AG3" i="34"/>
  <c r="AG20" i="34"/>
  <c r="AG5" i="34"/>
  <c r="AG22" i="34"/>
  <c r="AG17" i="34"/>
  <c r="AG24" i="34"/>
  <c r="AG25" i="34"/>
  <c r="AG26" i="34"/>
  <c r="AG21" i="34"/>
  <c r="AG18" i="34"/>
  <c r="AG19" i="34"/>
  <c r="AG16" i="34"/>
  <c r="C28" i="34"/>
  <c r="AG14" i="34"/>
  <c r="AG8" i="34"/>
  <c r="AG13" i="34"/>
  <c r="AG15" i="34"/>
  <c r="AG11" i="34"/>
  <c r="AG12" i="34"/>
  <c r="AG6" i="34"/>
  <c r="AG4" i="34"/>
  <c r="AG23" i="34"/>
  <c r="F20" i="36" l="1"/>
  <c r="F25" i="36"/>
  <c r="F17" i="36"/>
  <c r="F23" i="36"/>
  <c r="F24" i="36"/>
  <c r="F21" i="36"/>
  <c r="F19" i="36"/>
  <c r="F22" i="36"/>
  <c r="F18" i="36"/>
  <c r="F26" i="36"/>
  <c r="E17" i="45"/>
  <c r="D17" i="45" s="1"/>
  <c r="E25" i="45"/>
  <c r="D25" i="45" s="1"/>
  <c r="E24" i="45"/>
  <c r="D24" i="45" s="1"/>
  <c r="E19" i="45"/>
  <c r="D19" i="45" s="1"/>
  <c r="E23" i="45"/>
  <c r="D23" i="45" s="1"/>
  <c r="E20" i="45"/>
  <c r="D20" i="45" s="1"/>
  <c r="E21" i="45"/>
  <c r="D21" i="45" s="1"/>
  <c r="E18" i="45"/>
  <c r="D18" i="45" s="1"/>
  <c r="E22" i="45"/>
  <c r="D22" i="45" s="1"/>
  <c r="E26" i="45"/>
  <c r="D26" i="45" s="1"/>
  <c r="S26" i="36"/>
  <c r="S23" i="36"/>
  <c r="S22" i="36"/>
  <c r="S19" i="36"/>
  <c r="S18" i="36"/>
  <c r="S25" i="36"/>
  <c r="S20" i="36"/>
  <c r="S17" i="36"/>
  <c r="S24" i="36"/>
  <c r="S21" i="36"/>
  <c r="J25" i="36"/>
  <c r="J24" i="36"/>
  <c r="J21" i="36"/>
  <c r="J20" i="36"/>
  <c r="J17" i="36"/>
  <c r="J23" i="36"/>
  <c r="J22" i="36"/>
  <c r="J26" i="36"/>
  <c r="J19" i="36"/>
  <c r="J18" i="36"/>
  <c r="M26" i="36"/>
  <c r="M23" i="36"/>
  <c r="M22" i="36"/>
  <c r="M19" i="36"/>
  <c r="M18" i="36"/>
  <c r="M24" i="36"/>
  <c r="M21" i="36"/>
  <c r="M25" i="36"/>
  <c r="M20" i="36"/>
  <c r="M17" i="36"/>
  <c r="O26" i="36"/>
  <c r="O23" i="36"/>
  <c r="O22" i="36"/>
  <c r="O19" i="36"/>
  <c r="O18" i="36"/>
  <c r="O25" i="36"/>
  <c r="O20" i="36"/>
  <c r="O17" i="36"/>
  <c r="O24" i="36"/>
  <c r="O21" i="36"/>
  <c r="N25" i="36"/>
  <c r="N24" i="36"/>
  <c r="N21" i="36"/>
  <c r="N20" i="36"/>
  <c r="N17" i="36"/>
  <c r="N23" i="36"/>
  <c r="N22" i="36"/>
  <c r="N26" i="36"/>
  <c r="N19" i="36"/>
  <c r="N18" i="36"/>
  <c r="L25" i="36"/>
  <c r="L24" i="36"/>
  <c r="L21" i="36"/>
  <c r="L20" i="36"/>
  <c r="L17" i="36"/>
  <c r="L26" i="36"/>
  <c r="L19" i="36"/>
  <c r="L18" i="36"/>
  <c r="L23" i="36"/>
  <c r="L22" i="36"/>
  <c r="R25" i="36"/>
  <c r="R24" i="36"/>
  <c r="R21" i="36"/>
  <c r="R20" i="36"/>
  <c r="R17" i="36"/>
  <c r="R23" i="36"/>
  <c r="R22" i="36"/>
  <c r="R26" i="36"/>
  <c r="R19" i="36"/>
  <c r="R18" i="36"/>
  <c r="A23" i="35"/>
  <c r="AE24" i="35"/>
  <c r="AE23" i="35"/>
  <c r="A22" i="35"/>
  <c r="A17" i="35"/>
  <c r="AE18" i="35"/>
  <c r="A20" i="35"/>
  <c r="AE21" i="35"/>
  <c r="A21" i="35"/>
  <c r="AE22" i="35"/>
  <c r="G26" i="36"/>
  <c r="G23" i="36"/>
  <c r="G22" i="36"/>
  <c r="G19" i="36"/>
  <c r="G18" i="36"/>
  <c r="G25" i="36"/>
  <c r="G20" i="36"/>
  <c r="G17" i="36"/>
  <c r="G24" i="36"/>
  <c r="G21" i="36"/>
  <c r="I26" i="36"/>
  <c r="I23" i="36"/>
  <c r="I22" i="36"/>
  <c r="I19" i="36"/>
  <c r="I18" i="36"/>
  <c r="I24" i="36"/>
  <c r="I21" i="36"/>
  <c r="I25" i="36"/>
  <c r="I20" i="36"/>
  <c r="I17" i="36"/>
  <c r="K26" i="36"/>
  <c r="K23" i="36"/>
  <c r="K22" i="36"/>
  <c r="K19" i="36"/>
  <c r="K18" i="36"/>
  <c r="K25" i="36"/>
  <c r="K20" i="36"/>
  <c r="K17" i="36"/>
  <c r="K24" i="36"/>
  <c r="K21" i="36"/>
  <c r="H25" i="36"/>
  <c r="H24" i="36"/>
  <c r="H21" i="36"/>
  <c r="H20" i="36"/>
  <c r="H17" i="36"/>
  <c r="H26" i="36"/>
  <c r="H19" i="36"/>
  <c r="H18" i="36"/>
  <c r="H23" i="36"/>
  <c r="H22" i="36"/>
  <c r="Q26" i="36"/>
  <c r="Q23" i="36"/>
  <c r="Q22" i="36"/>
  <c r="Q19" i="36"/>
  <c r="Q18" i="36"/>
  <c r="Q24" i="36"/>
  <c r="Q21" i="36"/>
  <c r="Q25" i="36"/>
  <c r="Q20" i="36"/>
  <c r="Q17" i="36"/>
  <c r="P25" i="36"/>
  <c r="P24" i="36"/>
  <c r="P21" i="36"/>
  <c r="P20" i="36"/>
  <c r="P17" i="36"/>
  <c r="P26" i="36"/>
  <c r="P19" i="36"/>
  <c r="P18" i="36"/>
  <c r="P23" i="36"/>
  <c r="P22" i="36"/>
  <c r="T25" i="36"/>
  <c r="T24" i="36"/>
  <c r="T21" i="36"/>
  <c r="T20" i="36"/>
  <c r="T17" i="36"/>
  <c r="T26" i="36"/>
  <c r="T19" i="36"/>
  <c r="T18" i="36"/>
  <c r="T23" i="36"/>
  <c r="T22" i="36"/>
  <c r="A5" i="35"/>
  <c r="AE20" i="35"/>
  <c r="A19" i="35"/>
  <c r="A25" i="35"/>
  <c r="A26" i="35"/>
  <c r="AE26" i="35"/>
  <c r="A24" i="35"/>
  <c r="AE25" i="35"/>
  <c r="AE19" i="35"/>
  <c r="A18" i="35"/>
  <c r="D31" i="2"/>
  <c r="AE4" i="35"/>
  <c r="A3" i="35"/>
  <c r="AE5" i="35"/>
  <c r="E6" i="45"/>
  <c r="D6" i="45" s="1"/>
  <c r="E14" i="45"/>
  <c r="D14" i="45" s="1"/>
  <c r="E9" i="45"/>
  <c r="D9" i="45" s="1"/>
  <c r="E11" i="45"/>
  <c r="D11" i="45" s="1"/>
  <c r="E5" i="45"/>
  <c r="D5" i="45" s="1"/>
  <c r="E8" i="45"/>
  <c r="E4" i="45"/>
  <c r="D4" i="45" s="1"/>
  <c r="E12" i="45"/>
  <c r="E7" i="45"/>
  <c r="D7" i="45" s="1"/>
  <c r="E10" i="45"/>
  <c r="D10" i="45" s="1"/>
  <c r="E13" i="45"/>
  <c r="D13" i="45" s="1"/>
  <c r="E15" i="45"/>
  <c r="D15" i="45" s="1"/>
  <c r="E16" i="45"/>
  <c r="D16" i="45" s="1"/>
  <c r="AE17" i="45" s="1"/>
  <c r="S16" i="36"/>
  <c r="A13" i="35"/>
  <c r="AH17" i="34"/>
  <c r="AH19" i="34"/>
  <c r="AH21" i="34"/>
  <c r="AH23" i="34"/>
  <c r="AH25" i="34"/>
  <c r="AH18" i="34"/>
  <c r="AH22" i="34"/>
  <c r="AH26" i="34"/>
  <c r="AH20" i="34"/>
  <c r="AH24" i="34"/>
  <c r="E3" i="36"/>
  <c r="D3" i="36" s="1"/>
  <c r="A16" i="35"/>
  <c r="AE17" i="35"/>
  <c r="AI2" i="31"/>
  <c r="AK2" i="31" s="1"/>
  <c r="AI17" i="31"/>
  <c r="AK17" i="31" s="1"/>
  <c r="AI19" i="31"/>
  <c r="AK19" i="31" s="1"/>
  <c r="AI21" i="31"/>
  <c r="AK21" i="31" s="1"/>
  <c r="AI23" i="31"/>
  <c r="AK23" i="31" s="1"/>
  <c r="AI25" i="31"/>
  <c r="AK25" i="31" s="1"/>
  <c r="AI20" i="31"/>
  <c r="AK20" i="31" s="1"/>
  <c r="AI24" i="31"/>
  <c r="AK24" i="31" s="1"/>
  <c r="AI18" i="31"/>
  <c r="AK18" i="31" s="1"/>
  <c r="AI22" i="31"/>
  <c r="AK22" i="31" s="1"/>
  <c r="AI26" i="31"/>
  <c r="AK26" i="31" s="1"/>
  <c r="AI4" i="31"/>
  <c r="AK4" i="31" s="1"/>
  <c r="AI5" i="31"/>
  <c r="AK5" i="31" s="1"/>
  <c r="AI15" i="31"/>
  <c r="AK15" i="31" s="1"/>
  <c r="AI12" i="31"/>
  <c r="AK12" i="31" s="1"/>
  <c r="AI6" i="31"/>
  <c r="AK6" i="31" s="1"/>
  <c r="AI9" i="31"/>
  <c r="AK9" i="31" s="1"/>
  <c r="AI8" i="31"/>
  <c r="AK8" i="31" s="1"/>
  <c r="AE13" i="35"/>
  <c r="AE14" i="35"/>
  <c r="AI3" i="31"/>
  <c r="AK3" i="31" s="1"/>
  <c r="AI7" i="31"/>
  <c r="AK7" i="31" s="1"/>
  <c r="AI14" i="31"/>
  <c r="AK14" i="31" s="1"/>
  <c r="AI13" i="31"/>
  <c r="AK13" i="31" s="1"/>
  <c r="AI10" i="31"/>
  <c r="AK10" i="31" s="1"/>
  <c r="AI16" i="31"/>
  <c r="AK16" i="31" s="1"/>
  <c r="AI11" i="31"/>
  <c r="AK11" i="31" s="1"/>
  <c r="AE6" i="35"/>
  <c r="AH2" i="34"/>
  <c r="AH3" i="34"/>
  <c r="AH5" i="34"/>
  <c r="AH10" i="34"/>
  <c r="AH4" i="34"/>
  <c r="AH7" i="34"/>
  <c r="AH14" i="34"/>
  <c r="AH13" i="34"/>
  <c r="AH12" i="34"/>
  <c r="AH8" i="34"/>
  <c r="AH9" i="34"/>
  <c r="AH6" i="34"/>
  <c r="AH16" i="34"/>
  <c r="AH11" i="34"/>
  <c r="AH15" i="34"/>
  <c r="AD7" i="44"/>
  <c r="AD3" i="44"/>
  <c r="AD16" i="44"/>
  <c r="AD11" i="44"/>
  <c r="AD5" i="44"/>
  <c r="AD8" i="44"/>
  <c r="AD9" i="44"/>
  <c r="AD6" i="44"/>
  <c r="AD4" i="44"/>
  <c r="AD13" i="44"/>
  <c r="AD12" i="44"/>
  <c r="AD10" i="44"/>
  <c r="AD15" i="44"/>
  <c r="AD14" i="44"/>
  <c r="F3" i="44"/>
  <c r="AE8" i="35"/>
  <c r="A7" i="35"/>
  <c r="AE15" i="35"/>
  <c r="A14" i="35"/>
  <c r="A10" i="35"/>
  <c r="AE11" i="35"/>
  <c r="D12" i="45"/>
  <c r="A11" i="35"/>
  <c r="AE12" i="35"/>
  <c r="J7" i="36"/>
  <c r="J16" i="36"/>
  <c r="J15" i="36"/>
  <c r="J13" i="36"/>
  <c r="J8" i="36"/>
  <c r="J10" i="36"/>
  <c r="J9" i="36"/>
  <c r="J14" i="36"/>
  <c r="J11" i="36"/>
  <c r="J12" i="36"/>
  <c r="M12" i="36"/>
  <c r="M14" i="36"/>
  <c r="M13" i="36"/>
  <c r="M11" i="36"/>
  <c r="M10" i="36"/>
  <c r="M15" i="36"/>
  <c r="M16" i="36"/>
  <c r="O12" i="36"/>
  <c r="O15" i="36"/>
  <c r="O13" i="36"/>
  <c r="O16" i="36"/>
  <c r="O14" i="36"/>
  <c r="N12" i="36"/>
  <c r="N15" i="36"/>
  <c r="N16" i="36"/>
  <c r="N11" i="36"/>
  <c r="N14" i="36"/>
  <c r="N13" i="36"/>
  <c r="L13" i="36"/>
  <c r="L16" i="36"/>
  <c r="L11" i="36"/>
  <c r="L10" i="36"/>
  <c r="L14" i="36"/>
  <c r="L15" i="36"/>
  <c r="L9" i="36"/>
  <c r="L12" i="36"/>
  <c r="R15" i="36"/>
  <c r="R16" i="36"/>
  <c r="L29" i="2"/>
  <c r="AD2" i="44"/>
  <c r="O28" i="2"/>
  <c r="A9" i="35"/>
  <c r="AE10" i="35"/>
  <c r="AE9" i="35"/>
  <c r="A8" i="35"/>
  <c r="D8" i="45"/>
  <c r="AE7" i="35"/>
  <c r="A6" i="35"/>
  <c r="A12" i="35"/>
  <c r="F12" i="36"/>
  <c r="F15" i="36"/>
  <c r="F16" i="36"/>
  <c r="F7" i="36"/>
  <c r="F6" i="36"/>
  <c r="F11" i="36"/>
  <c r="F13" i="36"/>
  <c r="F8" i="36"/>
  <c r="F9" i="36"/>
  <c r="F5" i="36"/>
  <c r="F10" i="36"/>
  <c r="F14" i="36"/>
  <c r="F4" i="36"/>
  <c r="E4" i="36" s="1"/>
  <c r="G4" i="36"/>
  <c r="G6" i="36"/>
  <c r="G7" i="36"/>
  <c r="G10" i="36"/>
  <c r="G15" i="36"/>
  <c r="G11" i="36"/>
  <c r="G5" i="36"/>
  <c r="G8" i="36"/>
  <c r="G12" i="36"/>
  <c r="G13" i="36"/>
  <c r="G16" i="36"/>
  <c r="G9" i="36"/>
  <c r="G14" i="36"/>
  <c r="I14" i="36"/>
  <c r="I13" i="36"/>
  <c r="I8" i="36"/>
  <c r="I16" i="36"/>
  <c r="I11" i="36"/>
  <c r="I12" i="36"/>
  <c r="I15" i="36"/>
  <c r="I9" i="36"/>
  <c r="I10" i="36"/>
  <c r="I7" i="36"/>
  <c r="I6" i="36"/>
  <c r="K14" i="36"/>
  <c r="K15" i="36"/>
  <c r="K10" i="36"/>
  <c r="K9" i="36"/>
  <c r="K13" i="36"/>
  <c r="K16" i="36"/>
  <c r="K12" i="36"/>
  <c r="K8" i="36"/>
  <c r="K11" i="36"/>
  <c r="H11" i="36"/>
  <c r="H7" i="36"/>
  <c r="H10" i="36"/>
  <c r="H9" i="36"/>
  <c r="H13" i="36"/>
  <c r="H5" i="36"/>
  <c r="H6" i="36"/>
  <c r="H8" i="36"/>
  <c r="H14" i="36"/>
  <c r="H16" i="36"/>
  <c r="H12" i="36"/>
  <c r="H15" i="36"/>
  <c r="Q16" i="36"/>
  <c r="Q14" i="36"/>
  <c r="Q15" i="36"/>
  <c r="P14" i="36"/>
  <c r="P16" i="36"/>
  <c r="P13" i="36"/>
  <c r="P15" i="36"/>
  <c r="AE16" i="35"/>
  <c r="A15" i="35"/>
  <c r="AG23" i="37"/>
  <c r="AG13" i="37"/>
  <c r="AG17" i="37"/>
  <c r="AG11" i="37"/>
  <c r="AG22" i="37"/>
  <c r="AG9" i="37"/>
  <c r="AG3" i="37"/>
  <c r="I30" i="2"/>
  <c r="AG4" i="37"/>
  <c r="AG6" i="37"/>
  <c r="AG12" i="37"/>
  <c r="AG26" i="37"/>
  <c r="AG5" i="37"/>
  <c r="AG16" i="37"/>
  <c r="AG19" i="37"/>
  <c r="AG14" i="37"/>
  <c r="AG2" i="37"/>
  <c r="AG24" i="37"/>
  <c r="AG8" i="37"/>
  <c r="AG18" i="37"/>
  <c r="AG7" i="37"/>
  <c r="AG15" i="37"/>
  <c r="AG20" i="37"/>
  <c r="AG25" i="37"/>
  <c r="C28" i="37"/>
  <c r="AG21" i="37"/>
  <c r="AG10" i="37"/>
  <c r="A28" i="35" l="1"/>
  <c r="F22" i="44"/>
  <c r="F18" i="44"/>
  <c r="F21" i="44"/>
  <c r="F24" i="44"/>
  <c r="F25" i="44"/>
  <c r="F19" i="44"/>
  <c r="F20" i="44"/>
  <c r="F17" i="44"/>
  <c r="F23" i="44"/>
  <c r="F26" i="44"/>
  <c r="R25" i="44"/>
  <c r="R24" i="44"/>
  <c r="R21" i="44"/>
  <c r="R20" i="44"/>
  <c r="R23" i="44"/>
  <c r="R22" i="44"/>
  <c r="R26" i="44"/>
  <c r="R17" i="44"/>
  <c r="R19" i="44"/>
  <c r="R18" i="44"/>
  <c r="N25" i="44"/>
  <c r="N24" i="44"/>
  <c r="N21" i="44"/>
  <c r="N20" i="44"/>
  <c r="N23" i="44"/>
  <c r="N22" i="44"/>
  <c r="N18" i="44"/>
  <c r="N19" i="44"/>
  <c r="N17" i="44"/>
  <c r="N26" i="44"/>
  <c r="Q26" i="44"/>
  <c r="Q23" i="44"/>
  <c r="Q22" i="44"/>
  <c r="Q19" i="44"/>
  <c r="Q18" i="44"/>
  <c r="Q24" i="44"/>
  <c r="Q21" i="44"/>
  <c r="Q17" i="44"/>
  <c r="Q25" i="44"/>
  <c r="Q20" i="44"/>
  <c r="J25" i="44"/>
  <c r="J24" i="44"/>
  <c r="J21" i="44"/>
  <c r="J20" i="44"/>
  <c r="J23" i="44"/>
  <c r="J22" i="44"/>
  <c r="J18" i="44"/>
  <c r="J26" i="44"/>
  <c r="J17" i="44"/>
  <c r="J19" i="44"/>
  <c r="L25" i="44"/>
  <c r="L24" i="44"/>
  <c r="L21" i="44"/>
  <c r="L20" i="44"/>
  <c r="L26" i="44"/>
  <c r="L19" i="44"/>
  <c r="L18" i="44"/>
  <c r="L23" i="44"/>
  <c r="L22" i="44"/>
  <c r="L17" i="44"/>
  <c r="O26" i="44"/>
  <c r="O23" i="44"/>
  <c r="O22" i="44"/>
  <c r="O19" i="44"/>
  <c r="O25" i="44"/>
  <c r="O20" i="44"/>
  <c r="O17" i="44"/>
  <c r="O24" i="44"/>
  <c r="O18" i="44"/>
  <c r="O21" i="44"/>
  <c r="G26" i="44"/>
  <c r="G23" i="44"/>
  <c r="G22" i="44"/>
  <c r="G19" i="44"/>
  <c r="G25" i="44"/>
  <c r="G20" i="44"/>
  <c r="G17" i="44"/>
  <c r="G24" i="44"/>
  <c r="G18" i="44"/>
  <c r="G21" i="44"/>
  <c r="A25" i="45"/>
  <c r="A26" i="45"/>
  <c r="AE26" i="45"/>
  <c r="A17" i="45"/>
  <c r="AE18" i="45"/>
  <c r="A19" i="45"/>
  <c r="AE20" i="45"/>
  <c r="AE19" i="45"/>
  <c r="A18" i="45"/>
  <c r="A24" i="45"/>
  <c r="AE25" i="45"/>
  <c r="S16" i="44"/>
  <c r="S26" i="44"/>
  <c r="S23" i="44"/>
  <c r="S22" i="44"/>
  <c r="S19" i="44"/>
  <c r="S18" i="44"/>
  <c r="S25" i="44"/>
  <c r="S20" i="44"/>
  <c r="S17" i="44"/>
  <c r="S21" i="44"/>
  <c r="S24" i="44"/>
  <c r="P25" i="44"/>
  <c r="P24" i="44"/>
  <c r="P21" i="44"/>
  <c r="P20" i="44"/>
  <c r="P26" i="44"/>
  <c r="P19" i="44"/>
  <c r="P18" i="44"/>
  <c r="P22" i="44"/>
  <c r="P17" i="44"/>
  <c r="P23" i="44"/>
  <c r="H25" i="44"/>
  <c r="H24" i="44"/>
  <c r="H21" i="44"/>
  <c r="H20" i="44"/>
  <c r="H26" i="44"/>
  <c r="H19" i="44"/>
  <c r="H18" i="44"/>
  <c r="H22" i="44"/>
  <c r="H23" i="44"/>
  <c r="H17" i="44"/>
  <c r="M26" i="44"/>
  <c r="M23" i="44"/>
  <c r="M22" i="44"/>
  <c r="M19" i="44"/>
  <c r="M24" i="44"/>
  <c r="M21" i="44"/>
  <c r="M17" i="44"/>
  <c r="M20" i="44"/>
  <c r="M25" i="44"/>
  <c r="M18" i="44"/>
  <c r="I26" i="44"/>
  <c r="I23" i="44"/>
  <c r="I22" i="44"/>
  <c r="I19" i="44"/>
  <c r="I24" i="44"/>
  <c r="I21" i="44"/>
  <c r="I17" i="44"/>
  <c r="I25" i="44"/>
  <c r="I18" i="44"/>
  <c r="I20" i="44"/>
  <c r="T25" i="44"/>
  <c r="T24" i="44"/>
  <c r="T21" i="44"/>
  <c r="T20" i="44"/>
  <c r="T26" i="44"/>
  <c r="T19" i="44"/>
  <c r="T18" i="44"/>
  <c r="T23" i="44"/>
  <c r="T22" i="44"/>
  <c r="T17" i="44"/>
  <c r="K26" i="44"/>
  <c r="K23" i="44"/>
  <c r="K22" i="44"/>
  <c r="K19" i="44"/>
  <c r="K25" i="44"/>
  <c r="K20" i="44"/>
  <c r="K17" i="44"/>
  <c r="K21" i="44"/>
  <c r="K18" i="44"/>
  <c r="K24" i="44"/>
  <c r="AE22" i="45"/>
  <c r="A21" i="45"/>
  <c r="A20" i="45"/>
  <c r="AE21" i="45"/>
  <c r="AE23" i="45"/>
  <c r="A22" i="45"/>
  <c r="AE24" i="45"/>
  <c r="A23" i="45"/>
  <c r="E21" i="36"/>
  <c r="D21" i="36" s="1"/>
  <c r="E17" i="36"/>
  <c r="D17" i="36" s="1"/>
  <c r="E25" i="36"/>
  <c r="D25" i="36" s="1"/>
  <c r="E19" i="36"/>
  <c r="D19" i="36" s="1"/>
  <c r="E23" i="36"/>
  <c r="D23" i="36" s="1"/>
  <c r="E24" i="36"/>
  <c r="D24" i="36" s="1"/>
  <c r="E20" i="36"/>
  <c r="D20" i="36" s="1"/>
  <c r="E18" i="36"/>
  <c r="D18" i="36" s="1"/>
  <c r="E22" i="36"/>
  <c r="D22" i="36" s="1"/>
  <c r="E26" i="36"/>
  <c r="D26" i="36" s="1"/>
  <c r="I31" i="2"/>
  <c r="E10" i="36"/>
  <c r="D10" i="36" s="1"/>
  <c r="E9" i="36"/>
  <c r="D9" i="36" s="1"/>
  <c r="E13" i="36"/>
  <c r="D13" i="36" s="1"/>
  <c r="E6" i="36"/>
  <c r="D6" i="36" s="1"/>
  <c r="E16" i="36"/>
  <c r="D16" i="36" s="1"/>
  <c r="E12" i="36"/>
  <c r="D12" i="36" s="1"/>
  <c r="E14" i="36"/>
  <c r="D14" i="36" s="1"/>
  <c r="E5" i="36"/>
  <c r="D5" i="36" s="1"/>
  <c r="E8" i="36"/>
  <c r="D8" i="36" s="1"/>
  <c r="E11" i="36"/>
  <c r="D11" i="36" s="1"/>
  <c r="E7" i="36"/>
  <c r="D7" i="36" s="1"/>
  <c r="E15" i="36"/>
  <c r="D15" i="36" s="1"/>
  <c r="AH17" i="37"/>
  <c r="AH19" i="37"/>
  <c r="AH21" i="37"/>
  <c r="AH23" i="37"/>
  <c r="AH25" i="37"/>
  <c r="AH20" i="37"/>
  <c r="AH24" i="37"/>
  <c r="AH18" i="37"/>
  <c r="AH22" i="37"/>
  <c r="AH26" i="37"/>
  <c r="D4" i="36"/>
  <c r="AE4" i="36" s="1"/>
  <c r="E3" i="44"/>
  <c r="D3" i="44" s="1"/>
  <c r="AI2" i="34"/>
  <c r="AK2" i="34" s="1"/>
  <c r="AI17" i="34"/>
  <c r="AK17" i="34" s="1"/>
  <c r="AI19" i="34"/>
  <c r="AK19" i="34" s="1"/>
  <c r="AI21" i="34"/>
  <c r="AK21" i="34" s="1"/>
  <c r="AI23" i="34"/>
  <c r="AK23" i="34" s="1"/>
  <c r="AI25" i="34"/>
  <c r="AK25" i="34" s="1"/>
  <c r="AI18" i="34"/>
  <c r="AK18" i="34" s="1"/>
  <c r="AI22" i="34"/>
  <c r="AK22" i="34" s="1"/>
  <c r="AI26" i="34"/>
  <c r="AK26" i="34" s="1"/>
  <c r="AI20" i="34"/>
  <c r="AK20" i="34" s="1"/>
  <c r="AI24" i="34"/>
  <c r="AK24" i="34" s="1"/>
  <c r="AI15" i="34"/>
  <c r="AK15" i="34" s="1"/>
  <c r="AI8" i="34"/>
  <c r="AK8" i="34" s="1"/>
  <c r="AI10" i="34"/>
  <c r="AK10" i="34" s="1"/>
  <c r="AI6" i="34"/>
  <c r="AK6" i="34" s="1"/>
  <c r="AH2" i="37"/>
  <c r="AH7" i="37"/>
  <c r="AH16" i="37"/>
  <c r="AH5" i="37"/>
  <c r="AH13" i="37"/>
  <c r="AH8" i="37"/>
  <c r="AH9" i="37"/>
  <c r="AH10" i="37"/>
  <c r="AH15" i="37"/>
  <c r="AH4" i="37"/>
  <c r="AH3" i="37"/>
  <c r="AH11" i="37"/>
  <c r="AH6" i="37"/>
  <c r="AH14" i="37"/>
  <c r="AH12" i="37"/>
  <c r="AI4" i="34"/>
  <c r="AK4" i="34" s="1"/>
  <c r="AI14" i="34"/>
  <c r="AK14" i="34" s="1"/>
  <c r="AI16" i="34"/>
  <c r="AK16" i="34" s="1"/>
  <c r="AI7" i="34"/>
  <c r="AK7" i="34" s="1"/>
  <c r="AI12" i="34"/>
  <c r="AK12" i="34" s="1"/>
  <c r="AI3" i="34"/>
  <c r="AK3" i="34" s="1"/>
  <c r="AI11" i="34"/>
  <c r="AK11" i="34" s="1"/>
  <c r="AI5" i="34"/>
  <c r="AK5" i="34" s="1"/>
  <c r="AI13" i="34"/>
  <c r="AK13" i="34" s="1"/>
  <c r="AI9" i="34"/>
  <c r="AK9" i="34" s="1"/>
  <c r="F3" i="32"/>
  <c r="AD16" i="32"/>
  <c r="AD14" i="32"/>
  <c r="AD4" i="32"/>
  <c r="AD12" i="32"/>
  <c r="AD3" i="32"/>
  <c r="AD5" i="32"/>
  <c r="AD13" i="32"/>
  <c r="AD15" i="32"/>
  <c r="AD6" i="32"/>
  <c r="AD8" i="32"/>
  <c r="AD7" i="32"/>
  <c r="AD11" i="32"/>
  <c r="AD9" i="32"/>
  <c r="AD10" i="32"/>
  <c r="AE5" i="45"/>
  <c r="A4" i="45"/>
  <c r="A8" i="45"/>
  <c r="AE9" i="45"/>
  <c r="AE6" i="45"/>
  <c r="A5" i="45"/>
  <c r="F13" i="44"/>
  <c r="F14" i="44"/>
  <c r="F12" i="44"/>
  <c r="F10" i="44"/>
  <c r="F11" i="44"/>
  <c r="F5" i="44"/>
  <c r="F6" i="44"/>
  <c r="F8" i="44"/>
  <c r="F7" i="44"/>
  <c r="F15" i="44"/>
  <c r="F16" i="44"/>
  <c r="F9" i="44"/>
  <c r="F4" i="44"/>
  <c r="A14" i="45"/>
  <c r="AE15" i="45"/>
  <c r="AE10" i="45"/>
  <c r="A9" i="45"/>
  <c r="A11" i="45"/>
  <c r="AE12" i="45"/>
  <c r="P15" i="44"/>
  <c r="P14" i="44"/>
  <c r="P13" i="44"/>
  <c r="P16" i="44"/>
  <c r="H8" i="44"/>
  <c r="H11" i="44"/>
  <c r="H15" i="44"/>
  <c r="H12" i="44"/>
  <c r="H7" i="44"/>
  <c r="H10" i="44"/>
  <c r="H13" i="44"/>
  <c r="H16" i="44"/>
  <c r="H14" i="44"/>
  <c r="H9" i="44"/>
  <c r="H6" i="44"/>
  <c r="H5" i="44"/>
  <c r="M16" i="44"/>
  <c r="M13" i="44"/>
  <c r="M15" i="44"/>
  <c r="M11" i="44"/>
  <c r="M14" i="44"/>
  <c r="M12" i="44"/>
  <c r="M10" i="44"/>
  <c r="I7" i="44"/>
  <c r="I12" i="44"/>
  <c r="I10" i="44"/>
  <c r="I9" i="44"/>
  <c r="I13" i="44"/>
  <c r="I14" i="44"/>
  <c r="I15" i="44"/>
  <c r="I16" i="44"/>
  <c r="I8" i="44"/>
  <c r="I11" i="44"/>
  <c r="I6" i="44"/>
  <c r="K15" i="44"/>
  <c r="K13" i="44"/>
  <c r="K12" i="44"/>
  <c r="K16" i="44"/>
  <c r="K11" i="44"/>
  <c r="K8" i="44"/>
  <c r="K14" i="44"/>
  <c r="K9" i="44"/>
  <c r="K10" i="44"/>
  <c r="AD2" i="32"/>
  <c r="A7" i="45"/>
  <c r="AE8" i="45"/>
  <c r="AE11" i="45"/>
  <c r="A10" i="45"/>
  <c r="A13" i="45"/>
  <c r="AE14" i="45"/>
  <c r="O29" i="2"/>
  <c r="A15" i="45"/>
  <c r="A16" i="45"/>
  <c r="AE16" i="45"/>
  <c r="AE13" i="45"/>
  <c r="A12" i="45"/>
  <c r="AE7" i="45"/>
  <c r="A6" i="45"/>
  <c r="AE4" i="45"/>
  <c r="A3" i="45"/>
  <c r="R16" i="44"/>
  <c r="R15" i="44"/>
  <c r="N16" i="44"/>
  <c r="N11" i="44"/>
  <c r="N14" i="44"/>
  <c r="N15" i="44"/>
  <c r="N12" i="44"/>
  <c r="N13" i="44"/>
  <c r="Q16" i="44"/>
  <c r="Q15" i="44"/>
  <c r="Q14" i="44"/>
  <c r="J9" i="44"/>
  <c r="J12" i="44"/>
  <c r="J11" i="44"/>
  <c r="J7" i="44"/>
  <c r="J15" i="44"/>
  <c r="J13" i="44"/>
  <c r="J8" i="44"/>
  <c r="J14" i="44"/>
  <c r="J16" i="44"/>
  <c r="J10" i="44"/>
  <c r="L9" i="44"/>
  <c r="L15" i="44"/>
  <c r="L16" i="44"/>
  <c r="L11" i="44"/>
  <c r="L13" i="44"/>
  <c r="L10" i="44"/>
  <c r="L12" i="44"/>
  <c r="L14" i="44"/>
  <c r="O16" i="44"/>
  <c r="O15" i="44"/>
  <c r="O13" i="44"/>
  <c r="O12" i="44"/>
  <c r="O14" i="44"/>
  <c r="G15" i="44"/>
  <c r="G14" i="44"/>
  <c r="G4" i="44"/>
  <c r="G9" i="44"/>
  <c r="G7" i="44"/>
  <c r="G11" i="44"/>
  <c r="G16" i="44"/>
  <c r="G10" i="44"/>
  <c r="G13" i="44"/>
  <c r="G5" i="44"/>
  <c r="G12" i="44"/>
  <c r="G8" i="44"/>
  <c r="G6" i="44"/>
  <c r="AG18" i="35"/>
  <c r="AG21" i="35"/>
  <c r="AG10" i="35"/>
  <c r="AG23" i="35"/>
  <c r="AG5" i="35"/>
  <c r="AG25" i="35"/>
  <c r="AG15" i="35"/>
  <c r="AG7" i="35"/>
  <c r="AG22" i="35"/>
  <c r="C28" i="35"/>
  <c r="AG16" i="35"/>
  <c r="AG14" i="35"/>
  <c r="AG13" i="35"/>
  <c r="AG4" i="35"/>
  <c r="AG8" i="35"/>
  <c r="AG9" i="35"/>
  <c r="AG20" i="35"/>
  <c r="AG19" i="35"/>
  <c r="AG11" i="35"/>
  <c r="AG6" i="35"/>
  <c r="AG12" i="35"/>
  <c r="AG17" i="35"/>
  <c r="AG3" i="35"/>
  <c r="L30" i="2"/>
  <c r="AG24" i="35"/>
  <c r="AG2" i="35"/>
  <c r="AG26" i="35"/>
  <c r="A3" i="36" l="1"/>
  <c r="A28" i="45"/>
  <c r="AE17" i="36"/>
  <c r="F23" i="32"/>
  <c r="F24" i="32"/>
  <c r="F22" i="32"/>
  <c r="F25" i="32"/>
  <c r="F17" i="32"/>
  <c r="F20" i="32"/>
  <c r="F21" i="32"/>
  <c r="F19" i="32"/>
  <c r="F18" i="32"/>
  <c r="F26" i="32"/>
  <c r="Q28" i="2"/>
  <c r="E21" i="44"/>
  <c r="D21" i="44" s="1"/>
  <c r="E24" i="44"/>
  <c r="D24" i="44" s="1"/>
  <c r="E20" i="44"/>
  <c r="D20" i="44" s="1"/>
  <c r="E19" i="44"/>
  <c r="D19" i="44" s="1"/>
  <c r="E23" i="44"/>
  <c r="D23" i="44" s="1"/>
  <c r="E4" i="44"/>
  <c r="D4" i="44" s="1"/>
  <c r="E18" i="44"/>
  <c r="D18" i="44" s="1"/>
  <c r="E17" i="44"/>
  <c r="D17" i="44" s="1"/>
  <c r="E25" i="44"/>
  <c r="D25" i="44" s="1"/>
  <c r="E22" i="44"/>
  <c r="D22" i="44" s="1"/>
  <c r="E26" i="44"/>
  <c r="D26" i="44" s="1"/>
  <c r="N26" i="32"/>
  <c r="N23" i="32"/>
  <c r="N22" i="32"/>
  <c r="N19" i="32"/>
  <c r="N24" i="32"/>
  <c r="N21" i="32"/>
  <c r="N17" i="32"/>
  <c r="N25" i="32"/>
  <c r="N20" i="32"/>
  <c r="N18" i="32"/>
  <c r="O25" i="32"/>
  <c r="O24" i="32"/>
  <c r="O21" i="32"/>
  <c r="O20" i="32"/>
  <c r="O23" i="32"/>
  <c r="O22" i="32"/>
  <c r="O18" i="32"/>
  <c r="O26" i="32"/>
  <c r="O17" i="32"/>
  <c r="O19" i="32"/>
  <c r="L26" i="32"/>
  <c r="L23" i="32"/>
  <c r="L22" i="32"/>
  <c r="L25" i="32"/>
  <c r="L20" i="32"/>
  <c r="L17" i="32"/>
  <c r="L24" i="32"/>
  <c r="L19" i="32"/>
  <c r="L18" i="32"/>
  <c r="L21" i="32"/>
  <c r="S25" i="32"/>
  <c r="S24" i="32"/>
  <c r="S21" i="32"/>
  <c r="S20" i="32"/>
  <c r="S23" i="32"/>
  <c r="S22" i="32"/>
  <c r="S18" i="32"/>
  <c r="S19" i="32"/>
  <c r="S17" i="32"/>
  <c r="S26" i="32"/>
  <c r="I25" i="32"/>
  <c r="I24" i="32"/>
  <c r="I21" i="32"/>
  <c r="I20" i="32"/>
  <c r="I26" i="32"/>
  <c r="I19" i="32"/>
  <c r="I18" i="32"/>
  <c r="I23" i="32"/>
  <c r="I22" i="32"/>
  <c r="I17" i="32"/>
  <c r="P26" i="32"/>
  <c r="P23" i="32"/>
  <c r="P22" i="32"/>
  <c r="P19" i="32"/>
  <c r="P25" i="32"/>
  <c r="P20" i="32"/>
  <c r="P17" i="32"/>
  <c r="P21" i="32"/>
  <c r="P18" i="32"/>
  <c r="P24" i="32"/>
  <c r="R26" i="32"/>
  <c r="R23" i="32"/>
  <c r="R22" i="32"/>
  <c r="R19" i="32"/>
  <c r="R24" i="32"/>
  <c r="R21" i="32"/>
  <c r="R17" i="32"/>
  <c r="R20" i="32"/>
  <c r="R25" i="32"/>
  <c r="R18" i="32"/>
  <c r="A26" i="36"/>
  <c r="AE26" i="36"/>
  <c r="A25" i="36"/>
  <c r="A18" i="36"/>
  <c r="AE18" i="36"/>
  <c r="A17" i="36"/>
  <c r="A24" i="36"/>
  <c r="A23" i="36"/>
  <c r="AE24" i="36"/>
  <c r="AE19" i="36"/>
  <c r="M25" i="32"/>
  <c r="M24" i="32"/>
  <c r="M21" i="32"/>
  <c r="M20" i="32"/>
  <c r="M26" i="32"/>
  <c r="M19" i="32"/>
  <c r="M18" i="32"/>
  <c r="M22" i="32"/>
  <c r="M23" i="32"/>
  <c r="M17" i="32"/>
  <c r="K25" i="32"/>
  <c r="K24" i="32"/>
  <c r="K21" i="32"/>
  <c r="K20" i="32"/>
  <c r="K23" i="32"/>
  <c r="K22" i="32"/>
  <c r="K19" i="32"/>
  <c r="K18" i="32"/>
  <c r="K17" i="32"/>
  <c r="K26" i="32"/>
  <c r="J26" i="32"/>
  <c r="J23" i="32"/>
  <c r="J22" i="32"/>
  <c r="J24" i="32"/>
  <c r="J21" i="32"/>
  <c r="J17" i="32"/>
  <c r="J20" i="32"/>
  <c r="J25" i="32"/>
  <c r="J19" i="32"/>
  <c r="J18" i="32"/>
  <c r="Q25" i="32"/>
  <c r="Q24" i="32"/>
  <c r="Q21" i="32"/>
  <c r="Q20" i="32"/>
  <c r="Q26" i="32"/>
  <c r="Q19" i="32"/>
  <c r="Q18" i="32"/>
  <c r="Q23" i="32"/>
  <c r="Q22" i="32"/>
  <c r="Q17" i="32"/>
  <c r="G25" i="32"/>
  <c r="G24" i="32"/>
  <c r="G21" i="32"/>
  <c r="G20" i="32"/>
  <c r="G23" i="32"/>
  <c r="G22" i="32"/>
  <c r="G19" i="32"/>
  <c r="G18" i="32"/>
  <c r="G26" i="32"/>
  <c r="G17" i="32"/>
  <c r="H26" i="32"/>
  <c r="H23" i="32"/>
  <c r="H22" i="32"/>
  <c r="H25" i="32"/>
  <c r="H20" i="32"/>
  <c r="H17" i="32"/>
  <c r="H21" i="32"/>
  <c r="H19" i="32"/>
  <c r="H18" i="32"/>
  <c r="H24" i="32"/>
  <c r="T26" i="32"/>
  <c r="T23" i="32"/>
  <c r="T22" i="32"/>
  <c r="T19" i="32"/>
  <c r="T25" i="32"/>
  <c r="T20" i="32"/>
  <c r="T17" i="32"/>
  <c r="T24" i="32"/>
  <c r="T18" i="32"/>
  <c r="T21" i="32"/>
  <c r="A22" i="36"/>
  <c r="A21" i="36"/>
  <c r="AE22" i="36"/>
  <c r="A20" i="36"/>
  <c r="AE20" i="36"/>
  <c r="A19" i="36"/>
  <c r="AE23" i="36"/>
  <c r="AE25" i="36"/>
  <c r="AE21" i="36"/>
  <c r="L31" i="2"/>
  <c r="E16" i="44"/>
  <c r="D16" i="44" s="1"/>
  <c r="AE17" i="44" s="1"/>
  <c r="E7" i="44"/>
  <c r="D7" i="44" s="1"/>
  <c r="E6" i="44"/>
  <c r="D6" i="44" s="1"/>
  <c r="E11" i="44"/>
  <c r="D11" i="44" s="1"/>
  <c r="E12" i="44"/>
  <c r="D12" i="44" s="1"/>
  <c r="E13" i="44"/>
  <c r="D13" i="44" s="1"/>
  <c r="E9" i="44"/>
  <c r="D9" i="44" s="1"/>
  <c r="E15" i="44"/>
  <c r="D15" i="44" s="1"/>
  <c r="E8" i="44"/>
  <c r="D8" i="44" s="1"/>
  <c r="E5" i="44"/>
  <c r="D5" i="44" s="1"/>
  <c r="E10" i="44"/>
  <c r="D10" i="44" s="1"/>
  <c r="E14" i="44"/>
  <c r="D14" i="44" s="1"/>
  <c r="AH17" i="35"/>
  <c r="AH19" i="35"/>
  <c r="AH21" i="35"/>
  <c r="AH23" i="35"/>
  <c r="AH25" i="35"/>
  <c r="AH20" i="35"/>
  <c r="AH24" i="35"/>
  <c r="AH18" i="35"/>
  <c r="AH22" i="35"/>
  <c r="AH26" i="35"/>
  <c r="M28" i="2"/>
  <c r="M29" i="2" s="1"/>
  <c r="S16" i="32"/>
  <c r="E3" i="32"/>
  <c r="D3" i="32" s="1"/>
  <c r="AI17" i="37"/>
  <c r="AK17" i="37" s="1"/>
  <c r="AI19" i="37"/>
  <c r="AK19" i="37" s="1"/>
  <c r="AI21" i="37"/>
  <c r="AK21" i="37" s="1"/>
  <c r="AI23" i="37"/>
  <c r="AK23" i="37" s="1"/>
  <c r="AI25" i="37"/>
  <c r="AK25" i="37" s="1"/>
  <c r="AI20" i="37"/>
  <c r="AK20" i="37" s="1"/>
  <c r="AI24" i="37"/>
  <c r="AK24" i="37" s="1"/>
  <c r="AI18" i="37"/>
  <c r="AK18" i="37" s="1"/>
  <c r="AI26" i="37"/>
  <c r="AK26" i="37" s="1"/>
  <c r="AI22" i="37"/>
  <c r="AK22" i="37" s="1"/>
  <c r="AI7" i="37"/>
  <c r="AK7" i="37" s="1"/>
  <c r="AI3" i="37"/>
  <c r="AK3" i="37" s="1"/>
  <c r="AI10" i="37"/>
  <c r="AK10" i="37" s="1"/>
  <c r="AI13" i="37"/>
  <c r="AK13" i="37" s="1"/>
  <c r="AI8" i="37"/>
  <c r="AK8" i="37" s="1"/>
  <c r="AI14" i="37"/>
  <c r="AK14" i="37" s="1"/>
  <c r="AI9" i="37"/>
  <c r="AK9" i="37" s="1"/>
  <c r="AI12" i="37"/>
  <c r="AK12" i="37" s="1"/>
  <c r="AI2" i="37"/>
  <c r="AK2" i="37" s="1"/>
  <c r="AI5" i="37"/>
  <c r="AK5" i="37" s="1"/>
  <c r="AI16" i="37"/>
  <c r="AK16" i="37" s="1"/>
  <c r="AI11" i="37"/>
  <c r="AK11" i="37" s="1"/>
  <c r="AI15" i="37"/>
  <c r="AK15" i="37" s="1"/>
  <c r="AI4" i="37"/>
  <c r="AK4" i="37" s="1"/>
  <c r="AI6" i="37"/>
  <c r="AK6" i="37" s="1"/>
  <c r="AH2" i="35"/>
  <c r="AH14" i="35"/>
  <c r="AH11" i="35"/>
  <c r="AH9" i="35"/>
  <c r="AH7" i="35"/>
  <c r="AH15" i="35"/>
  <c r="AH13" i="35"/>
  <c r="AH4" i="35"/>
  <c r="AH3" i="35"/>
  <c r="AH10" i="35"/>
  <c r="AH16" i="35"/>
  <c r="AH12" i="35"/>
  <c r="AH8" i="35"/>
  <c r="AH6" i="35"/>
  <c r="AH5" i="35"/>
  <c r="AD16" i="28"/>
  <c r="F3" i="28"/>
  <c r="AD4" i="28"/>
  <c r="AD6" i="28"/>
  <c r="AD13" i="28"/>
  <c r="AD10" i="28"/>
  <c r="AD11" i="28"/>
  <c r="AD7" i="28"/>
  <c r="AD8" i="28"/>
  <c r="AD14" i="28"/>
  <c r="AD9" i="28"/>
  <c r="AD12" i="28"/>
  <c r="AD5" i="28"/>
  <c r="AD3" i="28"/>
  <c r="AD15" i="28"/>
  <c r="A14" i="36"/>
  <c r="AE15" i="36"/>
  <c r="AE11" i="36"/>
  <c r="A10" i="36"/>
  <c r="A4" i="36"/>
  <c r="AE5" i="36"/>
  <c r="F14" i="32"/>
  <c r="F6" i="32"/>
  <c r="F15" i="32"/>
  <c r="F16" i="32"/>
  <c r="F10" i="32"/>
  <c r="F12" i="32"/>
  <c r="F7" i="32"/>
  <c r="F11" i="32"/>
  <c r="F9" i="32"/>
  <c r="F8" i="32"/>
  <c r="F13" i="32"/>
  <c r="F5" i="32"/>
  <c r="F4" i="32"/>
  <c r="AE16" i="36"/>
  <c r="A15" i="36"/>
  <c r="A16" i="36"/>
  <c r="A12" i="36"/>
  <c r="AE13" i="36"/>
  <c r="A9" i="36"/>
  <c r="AE10" i="36"/>
  <c r="M10" i="32"/>
  <c r="M12" i="32"/>
  <c r="M13" i="32"/>
  <c r="M14" i="32"/>
  <c r="M16" i="32"/>
  <c r="M11" i="32"/>
  <c r="M15" i="32"/>
  <c r="K13" i="32"/>
  <c r="K10" i="32"/>
  <c r="K14" i="32"/>
  <c r="K16" i="32"/>
  <c r="K8" i="32"/>
  <c r="K15" i="32"/>
  <c r="K12" i="32"/>
  <c r="K11" i="32"/>
  <c r="K9" i="32"/>
  <c r="J14" i="32"/>
  <c r="J7" i="32"/>
  <c r="J16" i="32"/>
  <c r="J12" i="32"/>
  <c r="J10" i="32"/>
  <c r="J9" i="32"/>
  <c r="J13" i="32"/>
  <c r="J11" i="32"/>
  <c r="J15" i="32"/>
  <c r="J8" i="32"/>
  <c r="Q14" i="32"/>
  <c r="Q16" i="32"/>
  <c r="Q15" i="32"/>
  <c r="G12" i="32"/>
  <c r="G4" i="32"/>
  <c r="G11" i="32"/>
  <c r="G7" i="32"/>
  <c r="G13" i="32"/>
  <c r="G6" i="32"/>
  <c r="G5" i="32"/>
  <c r="G8" i="32"/>
  <c r="G10" i="32"/>
  <c r="G16" i="32"/>
  <c r="G9" i="32"/>
  <c r="G15" i="32"/>
  <c r="G14" i="32"/>
  <c r="H7" i="32"/>
  <c r="H16" i="32"/>
  <c r="H6" i="32"/>
  <c r="H10" i="32"/>
  <c r="H5" i="32"/>
  <c r="H15" i="32"/>
  <c r="H9" i="32"/>
  <c r="H12" i="32"/>
  <c r="H11" i="32"/>
  <c r="H8" i="32"/>
  <c r="H13" i="32"/>
  <c r="H14" i="32"/>
  <c r="AD2" i="28"/>
  <c r="AE7" i="36"/>
  <c r="A6" i="36"/>
  <c r="A7" i="36"/>
  <c r="AE8" i="36"/>
  <c r="A13" i="36"/>
  <c r="AE14" i="36"/>
  <c r="AE12" i="36"/>
  <c r="A11" i="36"/>
  <c r="A5" i="36"/>
  <c r="AE6" i="36"/>
  <c r="AE9" i="36"/>
  <c r="A8" i="36"/>
  <c r="N14" i="32"/>
  <c r="N16" i="32"/>
  <c r="N11" i="32"/>
  <c r="N12" i="32"/>
  <c r="N13" i="32"/>
  <c r="N15" i="32"/>
  <c r="O14" i="32"/>
  <c r="O16" i="32"/>
  <c r="O13" i="32"/>
  <c r="O12" i="32"/>
  <c r="O15" i="32"/>
  <c r="L11" i="32"/>
  <c r="L16" i="32"/>
  <c r="L14" i="32"/>
  <c r="L10" i="32"/>
  <c r="L13" i="32"/>
  <c r="L15" i="32"/>
  <c r="L9" i="32"/>
  <c r="L12" i="32"/>
  <c r="I8" i="32"/>
  <c r="I15" i="32"/>
  <c r="I11" i="32"/>
  <c r="I16" i="32"/>
  <c r="I14" i="32"/>
  <c r="I7" i="32"/>
  <c r="I9" i="32"/>
  <c r="I13" i="32"/>
  <c r="I10" i="32"/>
  <c r="I6" i="32"/>
  <c r="I12" i="32"/>
  <c r="P16" i="32"/>
  <c r="P13" i="32"/>
  <c r="P15" i="32"/>
  <c r="P14" i="32"/>
  <c r="R15" i="32"/>
  <c r="R16" i="32"/>
  <c r="AG25" i="45"/>
  <c r="AG7" i="45"/>
  <c r="AG13" i="45"/>
  <c r="AG5" i="45"/>
  <c r="AG4" i="45"/>
  <c r="AG22" i="45"/>
  <c r="AG9" i="45"/>
  <c r="AG16" i="45"/>
  <c r="AG8" i="45"/>
  <c r="AG19" i="45"/>
  <c r="C28" i="45"/>
  <c r="AG12" i="45"/>
  <c r="AG20" i="45"/>
  <c r="AG14" i="45"/>
  <c r="AG10" i="45"/>
  <c r="AG2" i="45"/>
  <c r="AG24" i="45"/>
  <c r="O30" i="2"/>
  <c r="AG17" i="45"/>
  <c r="AG6" i="45"/>
  <c r="AG15" i="45"/>
  <c r="AG26" i="45"/>
  <c r="AG11" i="45"/>
  <c r="AG23" i="45"/>
  <c r="AG3" i="45"/>
  <c r="AG18" i="45"/>
  <c r="AG21" i="45"/>
  <c r="A28" i="36" l="1"/>
  <c r="E18" i="32"/>
  <c r="D18" i="32" s="1"/>
  <c r="E22" i="32"/>
  <c r="D22" i="32" s="1"/>
  <c r="AH26" i="45"/>
  <c r="AH22" i="45"/>
  <c r="AH18" i="45"/>
  <c r="AH24" i="45"/>
  <c r="AH20" i="45"/>
  <c r="AH25" i="45"/>
  <c r="AH23" i="45"/>
  <c r="AH21" i="45"/>
  <c r="AH19" i="45"/>
  <c r="AH17" i="45"/>
  <c r="AH2" i="45"/>
  <c r="AI2" i="45" s="1"/>
  <c r="AK2" i="45" s="1"/>
  <c r="AH12" i="45"/>
  <c r="AH4" i="45"/>
  <c r="AH11" i="45"/>
  <c r="AH15" i="45"/>
  <c r="AH8" i="45"/>
  <c r="AH13" i="45"/>
  <c r="AH10" i="45"/>
  <c r="AH14" i="45"/>
  <c r="AH5" i="45"/>
  <c r="AH6" i="45"/>
  <c r="AH9" i="45"/>
  <c r="AH16" i="45"/>
  <c r="AH7" i="45"/>
  <c r="AH3" i="45"/>
  <c r="F24" i="28"/>
  <c r="F20" i="28"/>
  <c r="F19" i="28"/>
  <c r="F17" i="28"/>
  <c r="F23" i="28"/>
  <c r="F21" i="28"/>
  <c r="F22" i="28"/>
  <c r="F18" i="28"/>
  <c r="F25" i="28"/>
  <c r="F26" i="28"/>
  <c r="AE19" i="44"/>
  <c r="A22" i="44"/>
  <c r="AE22" i="44"/>
  <c r="A21" i="44"/>
  <c r="A24" i="44"/>
  <c r="A23" i="44"/>
  <c r="AE24" i="44"/>
  <c r="A26" i="44"/>
  <c r="AE26" i="44"/>
  <c r="A25" i="44"/>
  <c r="AE25" i="44"/>
  <c r="A18" i="44"/>
  <c r="AE18" i="44"/>
  <c r="A17" i="44"/>
  <c r="AE23" i="44"/>
  <c r="A20" i="44"/>
  <c r="A19" i="44"/>
  <c r="AE20" i="44"/>
  <c r="AE21" i="44"/>
  <c r="E4" i="32"/>
  <c r="D4" i="32" s="1"/>
  <c r="G26" i="28"/>
  <c r="G23" i="28"/>
  <c r="G22" i="28"/>
  <c r="G19" i="28"/>
  <c r="G25" i="28"/>
  <c r="G20" i="28"/>
  <c r="G17" i="28"/>
  <c r="G24" i="28"/>
  <c r="G18" i="28"/>
  <c r="G21" i="28"/>
  <c r="P25" i="28"/>
  <c r="P24" i="28"/>
  <c r="P21" i="28"/>
  <c r="P20" i="28"/>
  <c r="P26" i="28"/>
  <c r="P19" i="28"/>
  <c r="P18" i="28"/>
  <c r="P22" i="28"/>
  <c r="P17" i="28"/>
  <c r="P23" i="28"/>
  <c r="R25" i="28"/>
  <c r="R24" i="28"/>
  <c r="R21" i="28"/>
  <c r="R20" i="28"/>
  <c r="R23" i="28"/>
  <c r="R22" i="28"/>
  <c r="R26" i="28"/>
  <c r="R17" i="28"/>
  <c r="R19" i="28"/>
  <c r="R18" i="28"/>
  <c r="K26" i="28"/>
  <c r="K23" i="28"/>
  <c r="K22" i="28"/>
  <c r="K19" i="28"/>
  <c r="K25" i="28"/>
  <c r="K20" i="28"/>
  <c r="K17" i="28"/>
  <c r="K21" i="28"/>
  <c r="K18" i="28"/>
  <c r="K24" i="28"/>
  <c r="N25" i="28"/>
  <c r="N24" i="28"/>
  <c r="N21" i="28"/>
  <c r="N20" i="28"/>
  <c r="N23" i="28"/>
  <c r="N22" i="28"/>
  <c r="N18" i="28"/>
  <c r="N19" i="28"/>
  <c r="N17" i="28"/>
  <c r="N26" i="28"/>
  <c r="J25" i="28"/>
  <c r="J24" i="28"/>
  <c r="J21" i="28"/>
  <c r="J20" i="28"/>
  <c r="J23" i="28"/>
  <c r="J22" i="28"/>
  <c r="J18" i="28"/>
  <c r="J26" i="28"/>
  <c r="J17" i="28"/>
  <c r="J19" i="28"/>
  <c r="E17" i="32"/>
  <c r="D17" i="32" s="1"/>
  <c r="E20" i="32"/>
  <c r="D20" i="32" s="1"/>
  <c r="E24" i="32"/>
  <c r="D24" i="32" s="1"/>
  <c r="S16" i="28"/>
  <c r="S26" i="28"/>
  <c r="S23" i="28"/>
  <c r="S22" i="28"/>
  <c r="S19" i="28"/>
  <c r="S18" i="28"/>
  <c r="S25" i="28"/>
  <c r="S20" i="28"/>
  <c r="S17" i="28"/>
  <c r="S21" i="28"/>
  <c r="S24" i="28"/>
  <c r="I26" i="28"/>
  <c r="I23" i="28"/>
  <c r="I22" i="28"/>
  <c r="I19" i="28"/>
  <c r="I24" i="28"/>
  <c r="I21" i="28"/>
  <c r="I17" i="28"/>
  <c r="I25" i="28"/>
  <c r="I18" i="28"/>
  <c r="I20" i="28"/>
  <c r="M26" i="28"/>
  <c r="M23" i="28"/>
  <c r="M22" i="28"/>
  <c r="M19" i="28"/>
  <c r="M24" i="28"/>
  <c r="M21" i="28"/>
  <c r="M17" i="28"/>
  <c r="M20" i="28"/>
  <c r="M25" i="28"/>
  <c r="M18" i="28"/>
  <c r="L25" i="28"/>
  <c r="L24" i="28"/>
  <c r="L21" i="28"/>
  <c r="L20" i="28"/>
  <c r="L26" i="28"/>
  <c r="L19" i="28"/>
  <c r="L18" i="28"/>
  <c r="L23" i="28"/>
  <c r="L22" i="28"/>
  <c r="L17" i="28"/>
  <c r="O26" i="28"/>
  <c r="O23" i="28"/>
  <c r="O22" i="28"/>
  <c r="O19" i="28"/>
  <c r="O25" i="28"/>
  <c r="O20" i="28"/>
  <c r="O17" i="28"/>
  <c r="O24" i="28"/>
  <c r="O18" i="28"/>
  <c r="O21" i="28"/>
  <c r="Q26" i="28"/>
  <c r="Q23" i="28"/>
  <c r="Q22" i="28"/>
  <c r="Q19" i="28"/>
  <c r="Q18" i="28"/>
  <c r="Q24" i="28"/>
  <c r="Q21" i="28"/>
  <c r="Q17" i="28"/>
  <c r="Q25" i="28"/>
  <c r="Q20" i="28"/>
  <c r="H25" i="28"/>
  <c r="H24" i="28"/>
  <c r="H21" i="28"/>
  <c r="H20" i="28"/>
  <c r="H26" i="28"/>
  <c r="H19" i="28"/>
  <c r="H18" i="28"/>
  <c r="H22" i="28"/>
  <c r="H23" i="28"/>
  <c r="H17" i="28"/>
  <c r="T25" i="28"/>
  <c r="T24" i="28"/>
  <c r="T21" i="28"/>
  <c r="T20" i="28"/>
  <c r="T26" i="28"/>
  <c r="T19" i="28"/>
  <c r="T18" i="28"/>
  <c r="T23" i="28"/>
  <c r="T22" i="28"/>
  <c r="T17" i="28"/>
  <c r="E26" i="32"/>
  <c r="D26" i="32" s="1"/>
  <c r="E19" i="32"/>
  <c r="D19" i="32" s="1"/>
  <c r="AE19" i="32" s="1"/>
  <c r="E23" i="32"/>
  <c r="D23" i="32" s="1"/>
  <c r="E21" i="32"/>
  <c r="D21" i="32" s="1"/>
  <c r="E25" i="32"/>
  <c r="D25" i="32" s="1"/>
  <c r="O31" i="2"/>
  <c r="E13" i="32"/>
  <c r="D13" i="32" s="1"/>
  <c r="E9" i="32"/>
  <c r="D9" i="32" s="1"/>
  <c r="E7" i="32"/>
  <c r="D7" i="32" s="1"/>
  <c r="E10" i="32"/>
  <c r="D10" i="32" s="1"/>
  <c r="E15" i="32"/>
  <c r="D15" i="32" s="1"/>
  <c r="E14" i="32"/>
  <c r="D14" i="32" s="1"/>
  <c r="E5" i="32"/>
  <c r="D5" i="32" s="1"/>
  <c r="E8" i="32"/>
  <c r="D8" i="32" s="1"/>
  <c r="E11" i="32"/>
  <c r="D11" i="32" s="1"/>
  <c r="E12" i="32"/>
  <c r="D12" i="32" s="1"/>
  <c r="E16" i="32"/>
  <c r="D16" i="32" s="1"/>
  <c r="E6" i="32"/>
  <c r="D6" i="32" s="1"/>
  <c r="E3" i="28"/>
  <c r="D3" i="28" s="1"/>
  <c r="AI2" i="35"/>
  <c r="AK2" i="35" s="1"/>
  <c r="AI17" i="35"/>
  <c r="AK17" i="35" s="1"/>
  <c r="AI19" i="35"/>
  <c r="AK19" i="35" s="1"/>
  <c r="AI21" i="35"/>
  <c r="AK21" i="35" s="1"/>
  <c r="AI23" i="35"/>
  <c r="AK23" i="35" s="1"/>
  <c r="AI25" i="35"/>
  <c r="AK25" i="35" s="1"/>
  <c r="AI20" i="35"/>
  <c r="AK20" i="35" s="1"/>
  <c r="AI24" i="35"/>
  <c r="AK24" i="35" s="1"/>
  <c r="AI18" i="35"/>
  <c r="AK18" i="35" s="1"/>
  <c r="AI22" i="35"/>
  <c r="AK22" i="35" s="1"/>
  <c r="AI26" i="35"/>
  <c r="AK26" i="35" s="1"/>
  <c r="AI4" i="35"/>
  <c r="AK4" i="35" s="1"/>
  <c r="AI7" i="35"/>
  <c r="AK7" i="35" s="1"/>
  <c r="AI6" i="35"/>
  <c r="AK6" i="35" s="1"/>
  <c r="AI9" i="35"/>
  <c r="AK9" i="35" s="1"/>
  <c r="AI3" i="35"/>
  <c r="AK3" i="35" s="1"/>
  <c r="AI8" i="35"/>
  <c r="AK8" i="35" s="1"/>
  <c r="AI15" i="35"/>
  <c r="AK15" i="35" s="1"/>
  <c r="AI12" i="35"/>
  <c r="AK12" i="35" s="1"/>
  <c r="AI11" i="35"/>
  <c r="AK11" i="35" s="1"/>
  <c r="AI16" i="35"/>
  <c r="AK16" i="35" s="1"/>
  <c r="AI13" i="35"/>
  <c r="AK13" i="35" s="1"/>
  <c r="AI14" i="35"/>
  <c r="AK14" i="35" s="1"/>
  <c r="AI10" i="35"/>
  <c r="AK10" i="35" s="1"/>
  <c r="AI5" i="35"/>
  <c r="AK5" i="35" s="1"/>
  <c r="N28" i="2"/>
  <c r="AD16" i="27"/>
  <c r="F3" i="27"/>
  <c r="AD8" i="27"/>
  <c r="AD6" i="27"/>
  <c r="AD9" i="27"/>
  <c r="AD11" i="27"/>
  <c r="AD13" i="27"/>
  <c r="AD5" i="27"/>
  <c r="AD4" i="27"/>
  <c r="AD3" i="27"/>
  <c r="AD12" i="27"/>
  <c r="AD10" i="27"/>
  <c r="AD7" i="27"/>
  <c r="AD14" i="27"/>
  <c r="AD15" i="27"/>
  <c r="A9" i="44"/>
  <c r="AE10" i="44"/>
  <c r="A7" i="44"/>
  <c r="AE8" i="44"/>
  <c r="AE9" i="44"/>
  <c r="A8" i="44"/>
  <c r="F16" i="28"/>
  <c r="F7" i="28"/>
  <c r="F15" i="28"/>
  <c r="F6" i="28"/>
  <c r="F13" i="28"/>
  <c r="F9" i="28"/>
  <c r="F14" i="28"/>
  <c r="F12" i="28"/>
  <c r="F10" i="28"/>
  <c r="F11" i="28"/>
  <c r="F5" i="28"/>
  <c r="F8" i="28"/>
  <c r="F4" i="28"/>
  <c r="A12" i="44"/>
  <c r="AE13" i="44"/>
  <c r="A10" i="44"/>
  <c r="AE11" i="44"/>
  <c r="AE7" i="44"/>
  <c r="A6" i="44"/>
  <c r="AE4" i="44"/>
  <c r="A3" i="44"/>
  <c r="I11" i="28"/>
  <c r="I8" i="28"/>
  <c r="I12" i="28"/>
  <c r="I10" i="28"/>
  <c r="I13" i="28"/>
  <c r="I16" i="28"/>
  <c r="I9" i="28"/>
  <c r="I15" i="28"/>
  <c r="I6" i="28"/>
  <c r="I14" i="28"/>
  <c r="I7" i="28"/>
  <c r="M10" i="28"/>
  <c r="M14" i="28"/>
  <c r="M12" i="28"/>
  <c r="M11" i="28"/>
  <c r="M15" i="28"/>
  <c r="M13" i="28"/>
  <c r="M16" i="28"/>
  <c r="L15" i="28"/>
  <c r="L14" i="28"/>
  <c r="L9" i="28"/>
  <c r="L12" i="28"/>
  <c r="L16" i="28"/>
  <c r="L10" i="28"/>
  <c r="L13" i="28"/>
  <c r="L11" i="28"/>
  <c r="O16" i="28"/>
  <c r="O13" i="28"/>
  <c r="O14" i="28"/>
  <c r="O15" i="28"/>
  <c r="O12" i="28"/>
  <c r="Q15" i="28"/>
  <c r="Q14" i="28"/>
  <c r="Q16" i="28"/>
  <c r="H7" i="28"/>
  <c r="H9" i="28"/>
  <c r="H16" i="28"/>
  <c r="H12" i="28"/>
  <c r="H15" i="28"/>
  <c r="H11" i="28"/>
  <c r="H10" i="28"/>
  <c r="H14" i="28"/>
  <c r="H8" i="28"/>
  <c r="H5" i="28"/>
  <c r="H13" i="28"/>
  <c r="H6" i="28"/>
  <c r="AD2" i="27"/>
  <c r="A13" i="44"/>
  <c r="AE14" i="44"/>
  <c r="A4" i="44"/>
  <c r="AE5" i="44"/>
  <c r="AE15" i="44"/>
  <c r="A14" i="44"/>
  <c r="Q29" i="2"/>
  <c r="AE12" i="44"/>
  <c r="A11" i="44"/>
  <c r="A5" i="44"/>
  <c r="AE6" i="44"/>
  <c r="A15" i="44"/>
  <c r="A16" i="44"/>
  <c r="AE16" i="44"/>
  <c r="G13" i="28"/>
  <c r="G4" i="28"/>
  <c r="G10" i="28"/>
  <c r="G15" i="28"/>
  <c r="G5" i="28"/>
  <c r="G8" i="28"/>
  <c r="G12" i="28"/>
  <c r="G6" i="28"/>
  <c r="G14" i="28"/>
  <c r="G16" i="28"/>
  <c r="G9" i="28"/>
  <c r="G7" i="28"/>
  <c r="G11" i="28"/>
  <c r="P15" i="28"/>
  <c r="P14" i="28"/>
  <c r="P13" i="28"/>
  <c r="P16" i="28"/>
  <c r="R16" i="28"/>
  <c r="R15" i="28"/>
  <c r="K15" i="28"/>
  <c r="K14" i="28"/>
  <c r="K12" i="28"/>
  <c r="K10" i="28"/>
  <c r="K11" i="28"/>
  <c r="K13" i="28"/>
  <c r="K8" i="28"/>
  <c r="K16" i="28"/>
  <c r="K9" i="28"/>
  <c r="N16" i="28"/>
  <c r="N12" i="28"/>
  <c r="N11" i="28"/>
  <c r="N13" i="28"/>
  <c r="N15" i="28"/>
  <c r="N14" i="28"/>
  <c r="J10" i="28"/>
  <c r="J16" i="28"/>
  <c r="J12" i="28"/>
  <c r="J13" i="28"/>
  <c r="J14" i="28"/>
  <c r="J15" i="28"/>
  <c r="J11" i="28"/>
  <c r="J7" i="28"/>
  <c r="J8" i="28"/>
  <c r="J9" i="28"/>
  <c r="AD2" i="29"/>
  <c r="AG16" i="36"/>
  <c r="AG23" i="36"/>
  <c r="AG11" i="36"/>
  <c r="AG22" i="36"/>
  <c r="AG24" i="36"/>
  <c r="AG26" i="36"/>
  <c r="AG17" i="36"/>
  <c r="AG3" i="36"/>
  <c r="C28" i="36"/>
  <c r="AG14" i="36"/>
  <c r="AG7" i="36"/>
  <c r="AG15" i="36"/>
  <c r="AG8" i="36"/>
  <c r="AG13" i="36"/>
  <c r="AG10" i="36"/>
  <c r="AG9" i="36"/>
  <c r="AG21" i="36"/>
  <c r="AG4" i="36"/>
  <c r="M30" i="2"/>
  <c r="AG6" i="36"/>
  <c r="AG18" i="36"/>
  <c r="AG5" i="36"/>
  <c r="AG20" i="36"/>
  <c r="AG2" i="36"/>
  <c r="AG19" i="36"/>
  <c r="AG12" i="36"/>
  <c r="AG25" i="36"/>
  <c r="AE25" i="32" l="1"/>
  <c r="AE21" i="32"/>
  <c r="A28" i="44"/>
  <c r="A17" i="32"/>
  <c r="A21" i="32"/>
  <c r="AE17" i="32"/>
  <c r="AE23" i="32"/>
  <c r="AI26" i="45"/>
  <c r="AK26" i="45" s="1"/>
  <c r="AI19" i="45"/>
  <c r="AK19" i="45" s="1"/>
  <c r="AI7" i="45"/>
  <c r="AK7" i="45" s="1"/>
  <c r="AI23" i="45"/>
  <c r="AK23" i="45" s="1"/>
  <c r="AI14" i="45"/>
  <c r="AK14" i="45" s="1"/>
  <c r="AI20" i="45"/>
  <c r="AK20" i="45" s="1"/>
  <c r="AI10" i="45"/>
  <c r="AK10" i="45" s="1"/>
  <c r="AI8" i="45"/>
  <c r="AK8" i="45" s="1"/>
  <c r="AI6" i="45"/>
  <c r="AK6" i="45" s="1"/>
  <c r="AI16" i="45"/>
  <c r="AK16" i="45" s="1"/>
  <c r="AI22" i="45"/>
  <c r="AK22" i="45" s="1"/>
  <c r="AI17" i="45"/>
  <c r="AK17" i="45" s="1"/>
  <c r="AI9" i="45"/>
  <c r="AK9" i="45" s="1"/>
  <c r="AI4" i="45"/>
  <c r="AK4" i="45" s="1"/>
  <c r="AI3" i="45"/>
  <c r="AK3" i="45" s="1"/>
  <c r="AI11" i="45"/>
  <c r="AK11" i="45" s="1"/>
  <c r="AI5" i="45"/>
  <c r="AK5" i="45" s="1"/>
  <c r="AI13" i="45"/>
  <c r="AK13" i="45" s="1"/>
  <c r="AI15" i="45"/>
  <c r="AK15" i="45" s="1"/>
  <c r="AI12" i="45"/>
  <c r="AK12" i="45" s="1"/>
  <c r="AI18" i="45"/>
  <c r="AK18" i="45" s="1"/>
  <c r="AI24" i="45"/>
  <c r="AK24" i="45" s="1"/>
  <c r="AI25" i="45"/>
  <c r="AK25" i="45" s="1"/>
  <c r="AI21" i="45"/>
  <c r="AK21" i="45" s="1"/>
  <c r="F21" i="29"/>
  <c r="F18" i="29"/>
  <c r="F22" i="29"/>
  <c r="F20" i="29"/>
  <c r="F23" i="29"/>
  <c r="F17" i="29"/>
  <c r="F25" i="29"/>
  <c r="F24" i="29"/>
  <c r="F19" i="29"/>
  <c r="F26" i="29"/>
  <c r="F18" i="27"/>
  <c r="F19" i="27"/>
  <c r="F24" i="27"/>
  <c r="F20" i="27"/>
  <c r="F23" i="27"/>
  <c r="F17" i="27"/>
  <c r="F25" i="27"/>
  <c r="F22" i="27"/>
  <c r="F21" i="27"/>
  <c r="F26" i="27"/>
  <c r="AE18" i="32"/>
  <c r="R26" i="27"/>
  <c r="R23" i="27"/>
  <c r="R22" i="27"/>
  <c r="R19" i="27"/>
  <c r="R18" i="27"/>
  <c r="R25" i="27"/>
  <c r="R20" i="27"/>
  <c r="R17" i="27"/>
  <c r="R24" i="27"/>
  <c r="R21" i="27"/>
  <c r="N26" i="27"/>
  <c r="N23" i="27"/>
  <c r="N22" i="27"/>
  <c r="N19" i="27"/>
  <c r="N18" i="27"/>
  <c r="N25" i="27"/>
  <c r="N20" i="27"/>
  <c r="N17" i="27"/>
  <c r="N24" i="27"/>
  <c r="N21" i="27"/>
  <c r="G25" i="27"/>
  <c r="G24" i="27"/>
  <c r="G21" i="27"/>
  <c r="G20" i="27"/>
  <c r="G17" i="27"/>
  <c r="G26" i="27"/>
  <c r="G19" i="27"/>
  <c r="G18" i="27"/>
  <c r="G23" i="27"/>
  <c r="G22" i="27"/>
  <c r="I25" i="27"/>
  <c r="I24" i="27"/>
  <c r="I21" i="27"/>
  <c r="I20" i="27"/>
  <c r="I17" i="27"/>
  <c r="I23" i="27"/>
  <c r="I22" i="27"/>
  <c r="I26" i="27"/>
  <c r="I19" i="27"/>
  <c r="I18" i="27"/>
  <c r="O25" i="27"/>
  <c r="O24" i="27"/>
  <c r="O21" i="27"/>
  <c r="O20" i="27"/>
  <c r="O17" i="27"/>
  <c r="O26" i="27"/>
  <c r="O19" i="27"/>
  <c r="O18" i="27"/>
  <c r="O23" i="27"/>
  <c r="O22" i="27"/>
  <c r="J26" i="27"/>
  <c r="J23" i="27"/>
  <c r="J22" i="27"/>
  <c r="J19" i="27"/>
  <c r="J18" i="27"/>
  <c r="J25" i="27"/>
  <c r="J20" i="27"/>
  <c r="J17" i="27"/>
  <c r="J24" i="27"/>
  <c r="J21" i="27"/>
  <c r="A26" i="32"/>
  <c r="AE26" i="32"/>
  <c r="A25" i="32"/>
  <c r="A24" i="32"/>
  <c r="A23" i="32"/>
  <c r="AE24" i="32"/>
  <c r="A22" i="32"/>
  <c r="E18" i="28"/>
  <c r="D18" i="28" s="1"/>
  <c r="E17" i="28"/>
  <c r="D17" i="28" s="1"/>
  <c r="E25" i="28"/>
  <c r="D25" i="28" s="1"/>
  <c r="E22" i="28"/>
  <c r="D22" i="28" s="1"/>
  <c r="E26" i="28"/>
  <c r="D26" i="28" s="1"/>
  <c r="S16" i="27"/>
  <c r="S25" i="27"/>
  <c r="S24" i="27"/>
  <c r="S21" i="27"/>
  <c r="S20" i="27"/>
  <c r="S17" i="27"/>
  <c r="S26" i="27"/>
  <c r="S19" i="27"/>
  <c r="S18" i="27"/>
  <c r="S23" i="27"/>
  <c r="S22" i="27"/>
  <c r="K25" i="27"/>
  <c r="K24" i="27"/>
  <c r="K21" i="27"/>
  <c r="K20" i="27"/>
  <c r="K17" i="27"/>
  <c r="K26" i="27"/>
  <c r="K19" i="27"/>
  <c r="K18" i="27"/>
  <c r="K23" i="27"/>
  <c r="K22" i="27"/>
  <c r="P26" i="27"/>
  <c r="P23" i="27"/>
  <c r="P22" i="27"/>
  <c r="P19" i="27"/>
  <c r="P18" i="27"/>
  <c r="P24" i="27"/>
  <c r="P21" i="27"/>
  <c r="P25" i="27"/>
  <c r="P20" i="27"/>
  <c r="P17" i="27"/>
  <c r="H26" i="27"/>
  <c r="H23" i="27"/>
  <c r="H22" i="27"/>
  <c r="H19" i="27"/>
  <c r="H18" i="27"/>
  <c r="H24" i="27"/>
  <c r="H21" i="27"/>
  <c r="H25" i="27"/>
  <c r="H20" i="27"/>
  <c r="H17" i="27"/>
  <c r="Q25" i="27"/>
  <c r="Q24" i="27"/>
  <c r="Q21" i="27"/>
  <c r="Q20" i="27"/>
  <c r="Q17" i="27"/>
  <c r="Q23" i="27"/>
  <c r="Q22" i="27"/>
  <c r="Q26" i="27"/>
  <c r="Q19" i="27"/>
  <c r="Q18" i="27"/>
  <c r="M25" i="27"/>
  <c r="M24" i="27"/>
  <c r="M21" i="27"/>
  <c r="M20" i="27"/>
  <c r="M17" i="27"/>
  <c r="M23" i="27"/>
  <c r="M22" i="27"/>
  <c r="M26" i="27"/>
  <c r="M19" i="27"/>
  <c r="M18" i="27"/>
  <c r="L26" i="27"/>
  <c r="L23" i="27"/>
  <c r="L22" i="27"/>
  <c r="L19" i="27"/>
  <c r="L18" i="27"/>
  <c r="L24" i="27"/>
  <c r="L21" i="27"/>
  <c r="L25" i="27"/>
  <c r="L20" i="27"/>
  <c r="L17" i="27"/>
  <c r="T26" i="27"/>
  <c r="T23" i="27"/>
  <c r="T22" i="27"/>
  <c r="T19" i="27"/>
  <c r="T18" i="27"/>
  <c r="T24" i="27"/>
  <c r="T21" i="27"/>
  <c r="T25" i="27"/>
  <c r="T20" i="27"/>
  <c r="T17" i="27"/>
  <c r="A20" i="32"/>
  <c r="AE20" i="32"/>
  <c r="A19" i="32"/>
  <c r="AE22" i="32"/>
  <c r="A18" i="32"/>
  <c r="E21" i="28"/>
  <c r="D21" i="28" s="1"/>
  <c r="E24" i="28"/>
  <c r="D24" i="28" s="1"/>
  <c r="E20" i="28"/>
  <c r="D20" i="28" s="1"/>
  <c r="E19" i="28"/>
  <c r="D19" i="28" s="1"/>
  <c r="AE19" i="28" s="1"/>
  <c r="E23" i="28"/>
  <c r="D23" i="28" s="1"/>
  <c r="AE23" i="28" s="1"/>
  <c r="M31" i="2"/>
  <c r="E4" i="28"/>
  <c r="D4" i="28" s="1"/>
  <c r="E5" i="28"/>
  <c r="E10" i="28"/>
  <c r="D10" i="28" s="1"/>
  <c r="E14" i="28"/>
  <c r="E13" i="28"/>
  <c r="E15" i="28"/>
  <c r="E16" i="28"/>
  <c r="D16" i="28" s="1"/>
  <c r="AE17" i="28" s="1"/>
  <c r="E8" i="28"/>
  <c r="D8" i="28" s="1"/>
  <c r="E11" i="28"/>
  <c r="E12" i="28"/>
  <c r="D12" i="28" s="1"/>
  <c r="E9" i="28"/>
  <c r="D9" i="28" s="1"/>
  <c r="E6" i="28"/>
  <c r="D6" i="28" s="1"/>
  <c r="E7" i="28"/>
  <c r="D7" i="28" s="1"/>
  <c r="AH17" i="36"/>
  <c r="AH19" i="36"/>
  <c r="AH21" i="36"/>
  <c r="AH23" i="36"/>
  <c r="AH25" i="36"/>
  <c r="AH18" i="36"/>
  <c r="AH22" i="36"/>
  <c r="AH26" i="36"/>
  <c r="AH20" i="36"/>
  <c r="AH24" i="36"/>
  <c r="E3" i="27"/>
  <c r="D3" i="27" s="1"/>
  <c r="AH2" i="36"/>
  <c r="AH13" i="36"/>
  <c r="AH9" i="36"/>
  <c r="AH4" i="36"/>
  <c r="AH12" i="36"/>
  <c r="AH3" i="36"/>
  <c r="AH5" i="36"/>
  <c r="AH7" i="36"/>
  <c r="AH14" i="36"/>
  <c r="AH16" i="36"/>
  <c r="AH6" i="36"/>
  <c r="AH10" i="36"/>
  <c r="AH11" i="36"/>
  <c r="AH8" i="36"/>
  <c r="AH15" i="36"/>
  <c r="AE15" i="32"/>
  <c r="A14" i="32"/>
  <c r="AE7" i="32"/>
  <c r="A6" i="32"/>
  <c r="A12" i="32"/>
  <c r="AE13" i="32"/>
  <c r="A5" i="32"/>
  <c r="AE6" i="32"/>
  <c r="A11" i="32"/>
  <c r="AE12" i="32"/>
  <c r="A7" i="32"/>
  <c r="AE8" i="32"/>
  <c r="D5" i="28"/>
  <c r="D14" i="28"/>
  <c r="D13" i="28"/>
  <c r="D15" i="28"/>
  <c r="R15" i="27"/>
  <c r="R16" i="27"/>
  <c r="N15" i="27"/>
  <c r="N16" i="27"/>
  <c r="N14" i="27"/>
  <c r="N13" i="27"/>
  <c r="N12" i="27"/>
  <c r="N11" i="27"/>
  <c r="G16" i="27"/>
  <c r="G8" i="27"/>
  <c r="G5" i="27"/>
  <c r="G12" i="27"/>
  <c r="G14" i="27"/>
  <c r="G15" i="27"/>
  <c r="G4" i="27"/>
  <c r="G9" i="27"/>
  <c r="G11" i="27"/>
  <c r="G7" i="27"/>
  <c r="G6" i="27"/>
  <c r="G10" i="27"/>
  <c r="G13" i="27"/>
  <c r="I15" i="27"/>
  <c r="I12" i="27"/>
  <c r="I9" i="27"/>
  <c r="I7" i="27"/>
  <c r="I14" i="27"/>
  <c r="I10" i="27"/>
  <c r="I8" i="27"/>
  <c r="I11" i="27"/>
  <c r="I13" i="27"/>
  <c r="I16" i="27"/>
  <c r="I6" i="27"/>
  <c r="O16" i="27"/>
  <c r="O13" i="27"/>
  <c r="O15" i="27"/>
  <c r="O12" i="27"/>
  <c r="O14" i="27"/>
  <c r="J12" i="27"/>
  <c r="J16" i="27"/>
  <c r="J13" i="27"/>
  <c r="J9" i="27"/>
  <c r="J7" i="27"/>
  <c r="J11" i="27"/>
  <c r="J10" i="27"/>
  <c r="J14" i="27"/>
  <c r="J15" i="27"/>
  <c r="J8" i="27"/>
  <c r="N29" i="2"/>
  <c r="AD16" i="29"/>
  <c r="F3" i="29"/>
  <c r="AD13" i="29"/>
  <c r="AD10" i="29"/>
  <c r="AD8" i="29"/>
  <c r="AD7" i="29"/>
  <c r="AD11" i="29"/>
  <c r="AD15" i="29"/>
  <c r="AD4" i="29"/>
  <c r="AD12" i="29"/>
  <c r="AD3" i="29"/>
  <c r="AD9" i="29"/>
  <c r="AD6" i="29"/>
  <c r="AD5" i="29"/>
  <c r="AD14" i="29"/>
  <c r="A13" i="32"/>
  <c r="AE14" i="32"/>
  <c r="AE10" i="32"/>
  <c r="A9" i="32"/>
  <c r="AE9" i="32"/>
  <c r="A8" i="32"/>
  <c r="AE4" i="32"/>
  <c r="A3" i="32"/>
  <c r="F13" i="27"/>
  <c r="F15" i="27"/>
  <c r="F14" i="27"/>
  <c r="F16" i="27"/>
  <c r="F12" i="27"/>
  <c r="F11" i="27"/>
  <c r="F10" i="27"/>
  <c r="F8" i="27"/>
  <c r="F5" i="27"/>
  <c r="F9" i="27"/>
  <c r="F7" i="27"/>
  <c r="F6" i="27"/>
  <c r="F4" i="27"/>
  <c r="A15" i="32"/>
  <c r="AE16" i="32"/>
  <c r="A16" i="32"/>
  <c r="A10" i="32"/>
  <c r="AE11" i="32"/>
  <c r="A4" i="32"/>
  <c r="AE5" i="32"/>
  <c r="D11" i="28"/>
  <c r="K10" i="27"/>
  <c r="K9" i="27"/>
  <c r="K16" i="27"/>
  <c r="K8" i="27"/>
  <c r="K11" i="27"/>
  <c r="K15" i="27"/>
  <c r="K14" i="27"/>
  <c r="K12" i="27"/>
  <c r="K13" i="27"/>
  <c r="P16" i="27"/>
  <c r="P14" i="27"/>
  <c r="P13" i="27"/>
  <c r="P15" i="27"/>
  <c r="H8" i="27"/>
  <c r="H10" i="27"/>
  <c r="H16" i="27"/>
  <c r="H14" i="27"/>
  <c r="H5" i="27"/>
  <c r="H6" i="27"/>
  <c r="H9" i="27"/>
  <c r="H13" i="27"/>
  <c r="H11" i="27"/>
  <c r="H12" i="27"/>
  <c r="H15" i="27"/>
  <c r="H7" i="27"/>
  <c r="Q15" i="27"/>
  <c r="Q16" i="27"/>
  <c r="Q14" i="27"/>
  <c r="M15" i="27"/>
  <c r="M13" i="27"/>
  <c r="M16" i="27"/>
  <c r="M14" i="27"/>
  <c r="M12" i="27"/>
  <c r="M11" i="27"/>
  <c r="M10" i="27"/>
  <c r="L14" i="27"/>
  <c r="L16" i="27"/>
  <c r="L10" i="27"/>
  <c r="L11" i="27"/>
  <c r="L12" i="27"/>
  <c r="L13" i="27"/>
  <c r="L9" i="27"/>
  <c r="L15" i="27"/>
  <c r="AG20" i="44"/>
  <c r="AG15" i="44"/>
  <c r="AG24" i="44"/>
  <c r="AG25" i="44"/>
  <c r="AG2" i="44"/>
  <c r="AG14" i="44"/>
  <c r="AG18" i="44"/>
  <c r="AG13" i="44"/>
  <c r="AG5" i="44"/>
  <c r="C28" i="44"/>
  <c r="AG17" i="44"/>
  <c r="AG10" i="44"/>
  <c r="AG19" i="44"/>
  <c r="AG4" i="44"/>
  <c r="AG16" i="44"/>
  <c r="AG7" i="44"/>
  <c r="AG3" i="44"/>
  <c r="AG8" i="44"/>
  <c r="AG12" i="44"/>
  <c r="AG9" i="44"/>
  <c r="AG6" i="44"/>
  <c r="Q30" i="2"/>
  <c r="AG22" i="44"/>
  <c r="AG11" i="44"/>
  <c r="AG26" i="44"/>
  <c r="AG21" i="44"/>
  <c r="AG23" i="44"/>
  <c r="A28" i="32" l="1"/>
  <c r="Q31" i="2"/>
  <c r="I26" i="29"/>
  <c r="I23" i="29"/>
  <c r="I22" i="29"/>
  <c r="I19" i="29"/>
  <c r="I18" i="29"/>
  <c r="I25" i="29"/>
  <c r="I20" i="29"/>
  <c r="I17" i="29"/>
  <c r="I21" i="29"/>
  <c r="I24" i="29"/>
  <c r="M26" i="29"/>
  <c r="M23" i="29"/>
  <c r="M22" i="29"/>
  <c r="M19" i="29"/>
  <c r="M18" i="29"/>
  <c r="M25" i="29"/>
  <c r="M20" i="29"/>
  <c r="M17" i="29"/>
  <c r="M24" i="29"/>
  <c r="M21" i="29"/>
  <c r="P25" i="29"/>
  <c r="P24" i="29"/>
  <c r="P21" i="29"/>
  <c r="P20" i="29"/>
  <c r="P17" i="29"/>
  <c r="P23" i="29"/>
  <c r="P22" i="29"/>
  <c r="P26" i="29"/>
  <c r="P19" i="29"/>
  <c r="P18" i="29"/>
  <c r="S26" i="29"/>
  <c r="S23" i="29"/>
  <c r="S22" i="29"/>
  <c r="S19" i="29"/>
  <c r="S18" i="29"/>
  <c r="S24" i="29"/>
  <c r="S21" i="29"/>
  <c r="S20" i="29"/>
  <c r="S17" i="29"/>
  <c r="S25" i="29"/>
  <c r="F7" i="29"/>
  <c r="K26" i="29"/>
  <c r="K23" i="29"/>
  <c r="K22" i="29"/>
  <c r="K19" i="29"/>
  <c r="K18" i="29"/>
  <c r="K24" i="29"/>
  <c r="K21" i="29"/>
  <c r="K20" i="29"/>
  <c r="K17" i="29"/>
  <c r="K25" i="29"/>
  <c r="F10" i="29"/>
  <c r="N25" i="29"/>
  <c r="N24" i="29"/>
  <c r="N21" i="29"/>
  <c r="N20" i="29"/>
  <c r="N17" i="29"/>
  <c r="N26" i="29"/>
  <c r="N19" i="29"/>
  <c r="N18" i="29"/>
  <c r="N22" i="29"/>
  <c r="N23" i="29"/>
  <c r="A24" i="28"/>
  <c r="A23" i="28"/>
  <c r="AE24" i="28"/>
  <c r="A26" i="28"/>
  <c r="AE26" i="28"/>
  <c r="A25" i="28"/>
  <c r="AE25" i="28"/>
  <c r="A18" i="28"/>
  <c r="AE18" i="28"/>
  <c r="A17" i="28"/>
  <c r="E22" i="27"/>
  <c r="D22" i="27" s="1"/>
  <c r="E18" i="27"/>
  <c r="D18" i="27" s="1"/>
  <c r="E26" i="27"/>
  <c r="D26" i="27" s="1"/>
  <c r="E20" i="27"/>
  <c r="D20" i="27" s="1"/>
  <c r="E24" i="27"/>
  <c r="D24" i="27" s="1"/>
  <c r="E6" i="27"/>
  <c r="D6" i="27" s="1"/>
  <c r="R25" i="29"/>
  <c r="R24" i="29"/>
  <c r="R21" i="29"/>
  <c r="R20" i="29"/>
  <c r="R17" i="29"/>
  <c r="R26" i="29"/>
  <c r="R19" i="29"/>
  <c r="R18" i="29"/>
  <c r="R23" i="29"/>
  <c r="R22" i="29"/>
  <c r="J25" i="29"/>
  <c r="J24" i="29"/>
  <c r="J21" i="29"/>
  <c r="J20" i="29"/>
  <c r="J17" i="29"/>
  <c r="J26" i="29"/>
  <c r="J19" i="29"/>
  <c r="J18" i="29"/>
  <c r="J23" i="29"/>
  <c r="J22" i="29"/>
  <c r="G26" i="29"/>
  <c r="G23" i="29"/>
  <c r="G22" i="29"/>
  <c r="G19" i="29"/>
  <c r="G18" i="29"/>
  <c r="G24" i="29"/>
  <c r="G21" i="29"/>
  <c r="G25" i="29"/>
  <c r="G20" i="29"/>
  <c r="G17" i="29"/>
  <c r="F4" i="29"/>
  <c r="H25" i="29"/>
  <c r="H24" i="29"/>
  <c r="H21" i="29"/>
  <c r="H20" i="29"/>
  <c r="H17" i="29"/>
  <c r="H23" i="29"/>
  <c r="H22" i="29"/>
  <c r="H26" i="29"/>
  <c r="H19" i="29"/>
  <c r="H18" i="29"/>
  <c r="O26" i="29"/>
  <c r="O23" i="29"/>
  <c r="O22" i="29"/>
  <c r="O19" i="29"/>
  <c r="O18" i="29"/>
  <c r="O24" i="29"/>
  <c r="O21" i="29"/>
  <c r="O25" i="29"/>
  <c r="O20" i="29"/>
  <c r="O17" i="29"/>
  <c r="L25" i="29"/>
  <c r="L24" i="29"/>
  <c r="L21" i="29"/>
  <c r="L20" i="29"/>
  <c r="L17" i="29"/>
  <c r="L23" i="29"/>
  <c r="L22" i="29"/>
  <c r="L19" i="29"/>
  <c r="L18" i="29"/>
  <c r="L26" i="29"/>
  <c r="Q26" i="29"/>
  <c r="Q23" i="29"/>
  <c r="Q22" i="29"/>
  <c r="Q19" i="29"/>
  <c r="Q18" i="29"/>
  <c r="Q25" i="29"/>
  <c r="Q20" i="29"/>
  <c r="Q17" i="29"/>
  <c r="Q21" i="29"/>
  <c r="Q24" i="29"/>
  <c r="F16" i="29"/>
  <c r="T25" i="29"/>
  <c r="T24" i="29"/>
  <c r="T21" i="29"/>
  <c r="T20" i="29"/>
  <c r="T17" i="29"/>
  <c r="T23" i="29"/>
  <c r="T22" i="29"/>
  <c r="T19" i="29"/>
  <c r="T18" i="29"/>
  <c r="T26" i="29"/>
  <c r="A20" i="28"/>
  <c r="AE20" i="28"/>
  <c r="A19" i="28"/>
  <c r="AE21" i="28"/>
  <c r="A22" i="28"/>
  <c r="A21" i="28"/>
  <c r="AE22" i="28"/>
  <c r="E23" i="27"/>
  <c r="D23" i="27" s="1"/>
  <c r="E19" i="27"/>
  <c r="D19" i="27" s="1"/>
  <c r="E17" i="27"/>
  <c r="D17" i="27" s="1"/>
  <c r="E21" i="27"/>
  <c r="D21" i="27" s="1"/>
  <c r="E25" i="27"/>
  <c r="D25" i="27" s="1"/>
  <c r="E9" i="27"/>
  <c r="D9" i="27" s="1"/>
  <c r="E8" i="27"/>
  <c r="D8" i="27" s="1"/>
  <c r="E11" i="27"/>
  <c r="E16" i="27"/>
  <c r="D16" i="27" s="1"/>
  <c r="AE17" i="27" s="1"/>
  <c r="E15" i="27"/>
  <c r="E4" i="27"/>
  <c r="D4" i="27" s="1"/>
  <c r="E7" i="27"/>
  <c r="E5" i="27"/>
  <c r="D5" i="27" s="1"/>
  <c r="E10" i="27"/>
  <c r="D10" i="27" s="1"/>
  <c r="E12" i="27"/>
  <c r="D12" i="27" s="1"/>
  <c r="E14" i="27"/>
  <c r="E13" i="27"/>
  <c r="D13" i="27" s="1"/>
  <c r="AH17" i="44"/>
  <c r="AH19" i="44"/>
  <c r="AH21" i="44"/>
  <c r="AH23" i="44"/>
  <c r="AH25" i="44"/>
  <c r="AH18" i="44"/>
  <c r="AH22" i="44"/>
  <c r="AH26" i="44"/>
  <c r="AH20" i="44"/>
  <c r="AH24" i="44"/>
  <c r="E3" i="29"/>
  <c r="D3" i="29" s="1"/>
  <c r="AI17" i="36"/>
  <c r="AK17" i="36" s="1"/>
  <c r="AI19" i="36"/>
  <c r="AK19" i="36" s="1"/>
  <c r="AI21" i="36"/>
  <c r="AK21" i="36" s="1"/>
  <c r="AI23" i="36"/>
  <c r="AK23" i="36" s="1"/>
  <c r="AI25" i="36"/>
  <c r="AK25" i="36" s="1"/>
  <c r="AI18" i="36"/>
  <c r="AK18" i="36" s="1"/>
  <c r="AI22" i="36"/>
  <c r="AK22" i="36" s="1"/>
  <c r="AI26" i="36"/>
  <c r="AK26" i="36" s="1"/>
  <c r="AI20" i="36"/>
  <c r="AK20" i="36" s="1"/>
  <c r="AI24" i="36"/>
  <c r="AK24" i="36" s="1"/>
  <c r="AI8" i="36"/>
  <c r="AK8" i="36" s="1"/>
  <c r="AI2" i="36"/>
  <c r="AK2" i="36" s="1"/>
  <c r="AI10" i="36"/>
  <c r="AK10" i="36" s="1"/>
  <c r="AI11" i="36"/>
  <c r="AK11" i="36" s="1"/>
  <c r="AI15" i="36"/>
  <c r="AK15" i="36" s="1"/>
  <c r="AI4" i="36"/>
  <c r="AK4" i="36" s="1"/>
  <c r="AI12" i="36"/>
  <c r="AK12" i="36" s="1"/>
  <c r="AI9" i="36"/>
  <c r="AK9" i="36" s="1"/>
  <c r="AI16" i="36"/>
  <c r="AK16" i="36" s="1"/>
  <c r="AI14" i="36"/>
  <c r="AK14" i="36" s="1"/>
  <c r="AI3" i="36"/>
  <c r="AK3" i="36" s="1"/>
  <c r="AI13" i="36"/>
  <c r="AK13" i="36" s="1"/>
  <c r="AI7" i="36"/>
  <c r="AK7" i="36" s="1"/>
  <c r="AI6" i="36"/>
  <c r="AK6" i="36" s="1"/>
  <c r="AI5" i="36"/>
  <c r="AK5" i="36" s="1"/>
  <c r="S16" i="29"/>
  <c r="AH11" i="44"/>
  <c r="AH7" i="44"/>
  <c r="AH8" i="44"/>
  <c r="AH6" i="44"/>
  <c r="AH10" i="44"/>
  <c r="AH5" i="44"/>
  <c r="AH16" i="44"/>
  <c r="AH3" i="44"/>
  <c r="AH9" i="44"/>
  <c r="AH14" i="44"/>
  <c r="AH13" i="44"/>
  <c r="AH4" i="44"/>
  <c r="AH12" i="44"/>
  <c r="AH15" i="44"/>
  <c r="AH2" i="44"/>
  <c r="AD16" i="30"/>
  <c r="AD4" i="30"/>
  <c r="AD6" i="30"/>
  <c r="AD8" i="30"/>
  <c r="AD5" i="30"/>
  <c r="AD3" i="30"/>
  <c r="AD14" i="30"/>
  <c r="AD9" i="30"/>
  <c r="AD11" i="30"/>
  <c r="AD12" i="30"/>
  <c r="AD7" i="30"/>
  <c r="AD10" i="30"/>
  <c r="AD13" i="30"/>
  <c r="AD15" i="30"/>
  <c r="A5" i="28"/>
  <c r="AE6" i="28"/>
  <c r="AE12" i="28"/>
  <c r="A11" i="28"/>
  <c r="AE8" i="28"/>
  <c r="A7" i="28"/>
  <c r="D7" i="27"/>
  <c r="D14" i="27"/>
  <c r="R16" i="29"/>
  <c r="R15" i="29"/>
  <c r="J16" i="29"/>
  <c r="J10" i="29"/>
  <c r="J14" i="29"/>
  <c r="J7" i="29"/>
  <c r="J15" i="29"/>
  <c r="J11" i="29"/>
  <c r="J13" i="29"/>
  <c r="J8" i="29"/>
  <c r="J12" i="29"/>
  <c r="J9" i="29"/>
  <c r="G6" i="29"/>
  <c r="G15" i="29"/>
  <c r="G11" i="29"/>
  <c r="G16" i="29"/>
  <c r="G10" i="29"/>
  <c r="G7" i="29"/>
  <c r="G9" i="29"/>
  <c r="G13" i="29"/>
  <c r="G8" i="29"/>
  <c r="G5" i="29"/>
  <c r="G12" i="29"/>
  <c r="G14" i="29"/>
  <c r="G4" i="29"/>
  <c r="H16" i="29"/>
  <c r="H7" i="29"/>
  <c r="H6" i="29"/>
  <c r="H14" i="29"/>
  <c r="H5" i="29"/>
  <c r="H8" i="29"/>
  <c r="H15" i="29"/>
  <c r="H11" i="29"/>
  <c r="H10" i="29"/>
  <c r="H13" i="29"/>
  <c r="H9" i="29"/>
  <c r="H12" i="29"/>
  <c r="O15" i="29"/>
  <c r="O14" i="29"/>
  <c r="O12" i="29"/>
  <c r="O13" i="29"/>
  <c r="O16" i="29"/>
  <c r="L14" i="29"/>
  <c r="L16" i="29"/>
  <c r="L10" i="29"/>
  <c r="L11" i="29"/>
  <c r="L12" i="29"/>
  <c r="L13" i="29"/>
  <c r="L9" i="29"/>
  <c r="L15" i="29"/>
  <c r="Q15" i="29"/>
  <c r="Q16" i="29"/>
  <c r="Q14" i="29"/>
  <c r="A15" i="28"/>
  <c r="A16" i="28"/>
  <c r="AE16" i="28"/>
  <c r="AE13" i="28"/>
  <c r="A12" i="28"/>
  <c r="AE10" i="28"/>
  <c r="A9" i="28"/>
  <c r="AE4" i="28"/>
  <c r="A3" i="28"/>
  <c r="F14" i="29"/>
  <c r="F11" i="29"/>
  <c r="F6" i="29"/>
  <c r="AD2" i="30"/>
  <c r="A6" i="28"/>
  <c r="AE7" i="28"/>
  <c r="AE9" i="28"/>
  <c r="A8" i="28"/>
  <c r="A10" i="28"/>
  <c r="AE11" i="28"/>
  <c r="D11" i="27"/>
  <c r="D15" i="27"/>
  <c r="I14" i="29"/>
  <c r="I8" i="29"/>
  <c r="I10" i="29"/>
  <c r="I9" i="29"/>
  <c r="I12" i="29"/>
  <c r="I15" i="29"/>
  <c r="I11" i="29"/>
  <c r="I7" i="29"/>
  <c r="I6" i="29"/>
  <c r="I13" i="29"/>
  <c r="I16" i="29"/>
  <c r="M13" i="29"/>
  <c r="M12" i="29"/>
  <c r="M11" i="29"/>
  <c r="M10" i="29"/>
  <c r="M14" i="29"/>
  <c r="M15" i="29"/>
  <c r="M16" i="29"/>
  <c r="P15" i="29"/>
  <c r="P13" i="29"/>
  <c r="P14" i="29"/>
  <c r="P16" i="29"/>
  <c r="K15" i="29"/>
  <c r="K8" i="29"/>
  <c r="K12" i="29"/>
  <c r="K16" i="29"/>
  <c r="K11" i="29"/>
  <c r="K9" i="29"/>
  <c r="K14" i="29"/>
  <c r="K10" i="29"/>
  <c r="K13" i="29"/>
  <c r="N15" i="29"/>
  <c r="N13" i="29"/>
  <c r="N16" i="29"/>
  <c r="N12" i="29"/>
  <c r="N14" i="29"/>
  <c r="N11" i="29"/>
  <c r="A14" i="28"/>
  <c r="AE15" i="28"/>
  <c r="A13" i="28"/>
  <c r="AE14" i="28"/>
  <c r="AE5" i="28"/>
  <c r="A4" i="28"/>
  <c r="P28" i="2"/>
  <c r="F5" i="29"/>
  <c r="F9" i="29"/>
  <c r="F8" i="29"/>
  <c r="F12" i="29"/>
  <c r="F13" i="29"/>
  <c r="F15" i="29"/>
  <c r="AG22" i="32"/>
  <c r="AG15" i="32"/>
  <c r="AG23" i="32"/>
  <c r="AG4" i="32"/>
  <c r="AG20" i="32"/>
  <c r="AG2" i="32"/>
  <c r="AG11" i="32"/>
  <c r="AG5" i="32"/>
  <c r="AG17" i="32"/>
  <c r="AG8" i="32"/>
  <c r="AG25" i="32"/>
  <c r="AG7" i="32"/>
  <c r="AG10" i="32"/>
  <c r="AG3" i="32"/>
  <c r="AG12" i="32"/>
  <c r="AG9" i="32"/>
  <c r="AG14" i="32"/>
  <c r="AG16" i="32"/>
  <c r="AG24" i="32"/>
  <c r="AG13" i="32"/>
  <c r="C28" i="32"/>
  <c r="N30" i="2"/>
  <c r="AG19" i="32"/>
  <c r="AG26" i="32"/>
  <c r="AG6" i="32"/>
  <c r="AG21" i="32"/>
  <c r="AG18" i="32"/>
  <c r="A28" i="28" l="1"/>
  <c r="F26" i="30"/>
  <c r="F19" i="30"/>
  <c r="F20" i="30"/>
  <c r="F17" i="30"/>
  <c r="F24" i="30"/>
  <c r="F23" i="30"/>
  <c r="F21" i="30"/>
  <c r="F18" i="30"/>
  <c r="F25" i="30"/>
  <c r="F22" i="30"/>
  <c r="F15" i="30"/>
  <c r="S16" i="30"/>
  <c r="S17" i="30"/>
  <c r="S20" i="30"/>
  <c r="S18" i="30"/>
  <c r="S19" i="30"/>
  <c r="S22" i="30"/>
  <c r="S23" i="30"/>
  <c r="S26" i="30"/>
  <c r="S21" i="30"/>
  <c r="S25" i="30"/>
  <c r="S24" i="30"/>
  <c r="P14" i="30"/>
  <c r="P15" i="30"/>
  <c r="P18" i="30"/>
  <c r="P19" i="30"/>
  <c r="F12" i="30"/>
  <c r="P13" i="30"/>
  <c r="P16" i="30"/>
  <c r="P21" i="30"/>
  <c r="P24" i="30"/>
  <c r="P25" i="30"/>
  <c r="P17" i="30"/>
  <c r="P20" i="30"/>
  <c r="P22" i="30"/>
  <c r="P26" i="30"/>
  <c r="P23" i="30"/>
  <c r="M12" i="30"/>
  <c r="M13" i="30"/>
  <c r="M16" i="30"/>
  <c r="M17" i="30"/>
  <c r="M20" i="30"/>
  <c r="F9" i="30"/>
  <c r="M14" i="30"/>
  <c r="M15" i="30"/>
  <c r="M22" i="30"/>
  <c r="M23" i="30"/>
  <c r="M26" i="30"/>
  <c r="M10" i="30"/>
  <c r="M11" i="30"/>
  <c r="M18" i="30"/>
  <c r="M19" i="30"/>
  <c r="M21" i="30"/>
  <c r="M24" i="30"/>
  <c r="M25" i="30"/>
  <c r="G4" i="30"/>
  <c r="G5" i="30"/>
  <c r="G8" i="30"/>
  <c r="G9" i="30"/>
  <c r="G12" i="30"/>
  <c r="G13" i="30"/>
  <c r="G16" i="30"/>
  <c r="G17" i="30"/>
  <c r="G20" i="30"/>
  <c r="G10" i="30"/>
  <c r="G11" i="30"/>
  <c r="G18" i="30"/>
  <c r="G19" i="30"/>
  <c r="G22" i="30"/>
  <c r="G23" i="30"/>
  <c r="G26" i="30"/>
  <c r="G6" i="30"/>
  <c r="G7" i="30"/>
  <c r="G14" i="30"/>
  <c r="G15" i="30"/>
  <c r="G21" i="30"/>
  <c r="G25" i="30"/>
  <c r="G24" i="30"/>
  <c r="H6" i="30"/>
  <c r="H7" i="30"/>
  <c r="H10" i="30"/>
  <c r="H11" i="30"/>
  <c r="H14" i="30"/>
  <c r="H15" i="30"/>
  <c r="H18" i="30"/>
  <c r="H19" i="30"/>
  <c r="F4" i="30"/>
  <c r="H5" i="30"/>
  <c r="H8" i="30"/>
  <c r="H13" i="30"/>
  <c r="H16" i="30"/>
  <c r="H21" i="30"/>
  <c r="H24" i="30"/>
  <c r="H25" i="30"/>
  <c r="H9" i="30"/>
  <c r="H12" i="30"/>
  <c r="H17" i="30"/>
  <c r="H20" i="30"/>
  <c r="H22" i="30"/>
  <c r="H26" i="30"/>
  <c r="H23" i="30"/>
  <c r="Q16" i="30"/>
  <c r="Q17" i="30"/>
  <c r="Q20" i="30"/>
  <c r="Q14" i="30"/>
  <c r="Q15" i="30"/>
  <c r="Q22" i="30"/>
  <c r="Q23" i="30"/>
  <c r="Q26" i="30"/>
  <c r="F13" i="30"/>
  <c r="Q18" i="30"/>
  <c r="Q19" i="30"/>
  <c r="Q21" i="30"/>
  <c r="Q24" i="30"/>
  <c r="Q25" i="30"/>
  <c r="F7" i="30"/>
  <c r="K8" i="30"/>
  <c r="K9" i="30"/>
  <c r="K12" i="30"/>
  <c r="K13" i="30"/>
  <c r="K16" i="30"/>
  <c r="K17" i="30"/>
  <c r="K20" i="30"/>
  <c r="K10" i="30"/>
  <c r="K11" i="30"/>
  <c r="K18" i="30"/>
  <c r="K19" i="30"/>
  <c r="K22" i="30"/>
  <c r="K23" i="30"/>
  <c r="K26" i="30"/>
  <c r="K14" i="30"/>
  <c r="K15" i="30"/>
  <c r="K21" i="30"/>
  <c r="K25" i="30"/>
  <c r="K24" i="30"/>
  <c r="F11" i="30"/>
  <c r="O12" i="30"/>
  <c r="O13" i="30"/>
  <c r="O16" i="30"/>
  <c r="O17" i="30"/>
  <c r="O20" i="30"/>
  <c r="O18" i="30"/>
  <c r="O19" i="30"/>
  <c r="O22" i="30"/>
  <c r="O23" i="30"/>
  <c r="O26" i="30"/>
  <c r="O14" i="30"/>
  <c r="O15" i="30"/>
  <c r="O21" i="30"/>
  <c r="O25" i="30"/>
  <c r="O24" i="30"/>
  <c r="F14" i="30"/>
  <c r="R15" i="30"/>
  <c r="R18" i="30"/>
  <c r="R19" i="30"/>
  <c r="R17" i="30"/>
  <c r="R20" i="30"/>
  <c r="R21" i="30"/>
  <c r="R24" i="30"/>
  <c r="R25" i="30"/>
  <c r="R16" i="30"/>
  <c r="R22" i="30"/>
  <c r="R23" i="30"/>
  <c r="R26" i="30"/>
  <c r="I8" i="30"/>
  <c r="I9" i="30"/>
  <c r="I12" i="30"/>
  <c r="I13" i="30"/>
  <c r="I16" i="30"/>
  <c r="I17" i="30"/>
  <c r="I20" i="30"/>
  <c r="I6" i="30"/>
  <c r="I7" i="30"/>
  <c r="I14" i="30"/>
  <c r="I15" i="30"/>
  <c r="I22" i="30"/>
  <c r="I23" i="30"/>
  <c r="I26" i="30"/>
  <c r="F5" i="30"/>
  <c r="I10" i="30"/>
  <c r="I11" i="30"/>
  <c r="I18" i="30"/>
  <c r="I19" i="30"/>
  <c r="I21" i="30"/>
  <c r="I24" i="30"/>
  <c r="I25" i="30"/>
  <c r="F6" i="30"/>
  <c r="J7" i="30"/>
  <c r="J10" i="30"/>
  <c r="J11" i="30"/>
  <c r="J14" i="30"/>
  <c r="J15" i="30"/>
  <c r="J18" i="30"/>
  <c r="J19" i="30"/>
  <c r="J9" i="30"/>
  <c r="J12" i="30"/>
  <c r="J17" i="30"/>
  <c r="J20" i="30"/>
  <c r="J21" i="30"/>
  <c r="J24" i="30"/>
  <c r="J25" i="30"/>
  <c r="J8" i="30"/>
  <c r="J13" i="30"/>
  <c r="J16" i="30"/>
  <c r="J22" i="30"/>
  <c r="J23" i="30"/>
  <c r="J26" i="30"/>
  <c r="T18" i="30"/>
  <c r="T19" i="30"/>
  <c r="T21" i="30"/>
  <c r="T24" i="30"/>
  <c r="T25" i="30"/>
  <c r="F16" i="30"/>
  <c r="T17" i="30"/>
  <c r="T20" i="30"/>
  <c r="T22" i="30"/>
  <c r="T26" i="30"/>
  <c r="T23" i="30"/>
  <c r="F10" i="30"/>
  <c r="N11" i="30"/>
  <c r="N14" i="30"/>
  <c r="N15" i="30"/>
  <c r="N18" i="30"/>
  <c r="N19" i="30"/>
  <c r="N12" i="30"/>
  <c r="N17" i="30"/>
  <c r="N20" i="30"/>
  <c r="N21" i="30"/>
  <c r="N24" i="30"/>
  <c r="N25" i="30"/>
  <c r="N13" i="30"/>
  <c r="N16" i="30"/>
  <c r="N22" i="30"/>
  <c r="N23" i="30"/>
  <c r="N26" i="30"/>
  <c r="L10" i="30"/>
  <c r="L11" i="30"/>
  <c r="L14" i="30"/>
  <c r="L15" i="30"/>
  <c r="L18" i="30"/>
  <c r="L19" i="30"/>
  <c r="L13" i="30"/>
  <c r="L16" i="30"/>
  <c r="L21" i="30"/>
  <c r="L24" i="30"/>
  <c r="L25" i="30"/>
  <c r="F8" i="30"/>
  <c r="L9" i="30"/>
  <c r="L12" i="30"/>
  <c r="L17" i="30"/>
  <c r="L20" i="30"/>
  <c r="L22" i="30"/>
  <c r="L26" i="30"/>
  <c r="L23" i="30"/>
  <c r="E7" i="29"/>
  <c r="D7" i="29" s="1"/>
  <c r="E16" i="29"/>
  <c r="D16" i="29" s="1"/>
  <c r="A24" i="27"/>
  <c r="AE25" i="27"/>
  <c r="AE23" i="27"/>
  <c r="A22" i="27"/>
  <c r="E17" i="29"/>
  <c r="D17" i="29" s="1"/>
  <c r="E25" i="29"/>
  <c r="D25" i="29" s="1"/>
  <c r="E24" i="29"/>
  <c r="D24" i="29" s="1"/>
  <c r="E19" i="29"/>
  <c r="D19" i="29" s="1"/>
  <c r="E23" i="29"/>
  <c r="D23" i="29" s="1"/>
  <c r="AE20" i="27"/>
  <c r="A19" i="27"/>
  <c r="A17" i="27"/>
  <c r="AE18" i="27"/>
  <c r="E15" i="29"/>
  <c r="D15" i="29" s="1"/>
  <c r="E12" i="29"/>
  <c r="D12" i="29" s="1"/>
  <c r="E9" i="29"/>
  <c r="D9" i="29" s="1"/>
  <c r="E6" i="29"/>
  <c r="D6" i="29" s="1"/>
  <c r="E10" i="29"/>
  <c r="D10" i="29" s="1"/>
  <c r="A20" i="27"/>
  <c r="AE21" i="27"/>
  <c r="AE19" i="27"/>
  <c r="A18" i="27"/>
  <c r="E20" i="29"/>
  <c r="D20" i="29" s="1"/>
  <c r="E21" i="29"/>
  <c r="D21" i="29" s="1"/>
  <c r="E18" i="29"/>
  <c r="D18" i="29" s="1"/>
  <c r="E22" i="29"/>
  <c r="D22" i="29" s="1"/>
  <c r="E26" i="29"/>
  <c r="D26" i="29" s="1"/>
  <c r="A23" i="27"/>
  <c r="AE24" i="27"/>
  <c r="A25" i="27"/>
  <c r="A26" i="27"/>
  <c r="AE26" i="27"/>
  <c r="A21" i="27"/>
  <c r="AE22" i="27"/>
  <c r="N31" i="2"/>
  <c r="A3" i="27"/>
  <c r="AE4" i="27"/>
  <c r="E14" i="29"/>
  <c r="D14" i="29" s="1"/>
  <c r="E4" i="29"/>
  <c r="D4" i="29" s="1"/>
  <c r="A3" i="29" s="1"/>
  <c r="E13" i="29"/>
  <c r="D13" i="29" s="1"/>
  <c r="E8" i="29"/>
  <c r="E5" i="29"/>
  <c r="D5" i="29" s="1"/>
  <c r="E11" i="29"/>
  <c r="D11" i="29" s="1"/>
  <c r="AH17" i="32"/>
  <c r="AH19" i="32"/>
  <c r="AH21" i="32"/>
  <c r="AH23" i="32"/>
  <c r="AH25" i="32"/>
  <c r="AH18" i="32"/>
  <c r="AH22" i="32"/>
  <c r="AH26" i="32"/>
  <c r="AH20" i="32"/>
  <c r="AH24" i="32"/>
  <c r="E3" i="30"/>
  <c r="D3" i="30" s="1"/>
  <c r="AI17" i="44"/>
  <c r="AK17" i="44" s="1"/>
  <c r="AI19" i="44"/>
  <c r="AK19" i="44" s="1"/>
  <c r="AI21" i="44"/>
  <c r="AK21" i="44" s="1"/>
  <c r="AI23" i="44"/>
  <c r="AK23" i="44" s="1"/>
  <c r="AI25" i="44"/>
  <c r="AK25" i="44" s="1"/>
  <c r="AI18" i="44"/>
  <c r="AK18" i="44" s="1"/>
  <c r="AI22" i="44"/>
  <c r="AK22" i="44" s="1"/>
  <c r="AI26" i="44"/>
  <c r="AK26" i="44" s="1"/>
  <c r="AI24" i="44"/>
  <c r="AK24" i="44" s="1"/>
  <c r="AI20" i="44"/>
  <c r="AK20" i="44" s="1"/>
  <c r="D8" i="29"/>
  <c r="AH3" i="32"/>
  <c r="AH8" i="32"/>
  <c r="AH16" i="32"/>
  <c r="AH12" i="32"/>
  <c r="AH5" i="32"/>
  <c r="AH15" i="32"/>
  <c r="AH9" i="32"/>
  <c r="AH13" i="32"/>
  <c r="AH4" i="32"/>
  <c r="AH10" i="32"/>
  <c r="AH7" i="32"/>
  <c r="AH14" i="32"/>
  <c r="AH6" i="32"/>
  <c r="AH11" i="32"/>
  <c r="AH2" i="32"/>
  <c r="J28" i="2"/>
  <c r="AE16" i="27"/>
  <c r="A16" i="27"/>
  <c r="A15" i="27"/>
  <c r="AE8" i="27"/>
  <c r="A7" i="27"/>
  <c r="AE6" i="27"/>
  <c r="A5" i="27"/>
  <c r="AE14" i="27"/>
  <c r="A13" i="27"/>
  <c r="A9" i="27"/>
  <c r="AE10" i="27"/>
  <c r="A6" i="27"/>
  <c r="AE7" i="27"/>
  <c r="P29" i="2"/>
  <c r="A14" i="27"/>
  <c r="AE15" i="27"/>
  <c r="AE11" i="27"/>
  <c r="A10" i="27"/>
  <c r="AE9" i="27"/>
  <c r="A8" i="27"/>
  <c r="A12" i="27"/>
  <c r="AE13" i="27"/>
  <c r="AE12" i="27"/>
  <c r="A11" i="27"/>
  <c r="AE5" i="27"/>
  <c r="A4" i="27"/>
  <c r="AI15" i="44"/>
  <c r="AK15" i="44" s="1"/>
  <c r="AI16" i="44"/>
  <c r="AK16" i="44" s="1"/>
  <c r="AI14" i="44"/>
  <c r="AK14" i="44" s="1"/>
  <c r="AI13" i="44"/>
  <c r="AK13" i="44" s="1"/>
  <c r="AI6" i="44"/>
  <c r="AK6" i="44" s="1"/>
  <c r="AI5" i="44"/>
  <c r="AK5" i="44" s="1"/>
  <c r="AI9" i="44"/>
  <c r="AK9" i="44" s="1"/>
  <c r="AI11" i="44"/>
  <c r="AK11" i="44" s="1"/>
  <c r="AI8" i="44"/>
  <c r="AK8" i="44" s="1"/>
  <c r="AI3" i="44"/>
  <c r="AK3" i="44" s="1"/>
  <c r="AI2" i="44"/>
  <c r="AK2" i="44" s="1"/>
  <c r="AI10" i="44"/>
  <c r="AK10" i="44" s="1"/>
  <c r="AI12" i="44"/>
  <c r="AK12" i="44" s="1"/>
  <c r="AI7" i="44"/>
  <c r="AK7" i="44" s="1"/>
  <c r="AI4" i="44"/>
  <c r="AK4" i="44" s="1"/>
  <c r="AD2" i="33"/>
  <c r="AG18" i="28"/>
  <c r="AG10" i="28"/>
  <c r="AG20" i="28"/>
  <c r="AG19" i="28"/>
  <c r="AG15" i="28"/>
  <c r="AG22" i="28"/>
  <c r="AG5" i="28"/>
  <c r="AG7" i="28"/>
  <c r="C28" i="28"/>
  <c r="AG16" i="28"/>
  <c r="AG23" i="28"/>
  <c r="AG2" i="28"/>
  <c r="AG17" i="28"/>
  <c r="AG14" i="28"/>
  <c r="AG8" i="28"/>
  <c r="AG21" i="28"/>
  <c r="AG12" i="28"/>
  <c r="AG13" i="28"/>
  <c r="AG24" i="28"/>
  <c r="AG6" i="28"/>
  <c r="AG4" i="28"/>
  <c r="AG3" i="28"/>
  <c r="AG26" i="28"/>
  <c r="AG25" i="28"/>
  <c r="AG11" i="28"/>
  <c r="P30" i="2"/>
  <c r="AG9" i="28"/>
  <c r="A28" i="27" l="1"/>
  <c r="A4" i="29"/>
  <c r="A28" i="29" s="1"/>
  <c r="A12" i="29"/>
  <c r="F21" i="33"/>
  <c r="F22" i="33"/>
  <c r="F23" i="33"/>
  <c r="F17" i="33"/>
  <c r="F25" i="33"/>
  <c r="F24" i="33"/>
  <c r="F20" i="33"/>
  <c r="F18" i="33"/>
  <c r="F19" i="33"/>
  <c r="F26" i="33"/>
  <c r="E25" i="30"/>
  <c r="D25" i="30" s="1"/>
  <c r="E4" i="30"/>
  <c r="D4" i="30" s="1"/>
  <c r="A26" i="29"/>
  <c r="AE26" i="29"/>
  <c r="A25" i="29"/>
  <c r="A17" i="29"/>
  <c r="AE18" i="29"/>
  <c r="A19" i="29"/>
  <c r="AE20" i="29"/>
  <c r="E22" i="30"/>
  <c r="D22" i="30" s="1"/>
  <c r="E18" i="30"/>
  <c r="D18" i="30" s="1"/>
  <c r="E17" i="30"/>
  <c r="D17" i="30" s="1"/>
  <c r="E21" i="30"/>
  <c r="D21" i="30" s="1"/>
  <c r="AE23" i="29"/>
  <c r="A22" i="29"/>
  <c r="AE24" i="29"/>
  <c r="A23" i="29"/>
  <c r="AE4" i="29"/>
  <c r="AE5" i="29"/>
  <c r="A21" i="29"/>
  <c r="AE22" i="29"/>
  <c r="A20" i="29"/>
  <c r="AE21" i="29"/>
  <c r="E23" i="30"/>
  <c r="D23" i="30" s="1"/>
  <c r="AE23" i="30" s="1"/>
  <c r="E26" i="30"/>
  <c r="D26" i="30" s="1"/>
  <c r="E19" i="30"/>
  <c r="D19" i="30" s="1"/>
  <c r="E20" i="30"/>
  <c r="D20" i="30" s="1"/>
  <c r="E24" i="30"/>
  <c r="D24" i="30" s="1"/>
  <c r="AE19" i="29"/>
  <c r="A18" i="29"/>
  <c r="AE25" i="29"/>
  <c r="A24" i="29"/>
  <c r="P31" i="2"/>
  <c r="E15" i="30"/>
  <c r="E9" i="30"/>
  <c r="D9" i="30" s="1"/>
  <c r="E7" i="30"/>
  <c r="D7" i="30" s="1"/>
  <c r="E14" i="30"/>
  <c r="D14" i="30" s="1"/>
  <c r="E6" i="30"/>
  <c r="D6" i="30" s="1"/>
  <c r="E13" i="30"/>
  <c r="D13" i="30" s="1"/>
  <c r="E5" i="30"/>
  <c r="D5" i="30" s="1"/>
  <c r="E10" i="30"/>
  <c r="D10" i="30" s="1"/>
  <c r="E8" i="30"/>
  <c r="D8" i="30" s="1"/>
  <c r="E12" i="30"/>
  <c r="D12" i="30" s="1"/>
  <c r="E11" i="30"/>
  <c r="D11" i="30" s="1"/>
  <c r="E16" i="30"/>
  <c r="D16" i="30" s="1"/>
  <c r="AE7" i="29"/>
  <c r="A9" i="29"/>
  <c r="AH17" i="28"/>
  <c r="AH19" i="28"/>
  <c r="AH21" i="28"/>
  <c r="AH23" i="28"/>
  <c r="AH25" i="28"/>
  <c r="AH18" i="28"/>
  <c r="AH20" i="28"/>
  <c r="AH22" i="28"/>
  <c r="AH24" i="28"/>
  <c r="AH26" i="28"/>
  <c r="A15" i="29"/>
  <c r="AE17" i="29"/>
  <c r="A8" i="29"/>
  <c r="AE8" i="29"/>
  <c r="AE13" i="29"/>
  <c r="AI17" i="32"/>
  <c r="AK17" i="32" s="1"/>
  <c r="AI19" i="32"/>
  <c r="AK19" i="32" s="1"/>
  <c r="AI21" i="32"/>
  <c r="AK21" i="32" s="1"/>
  <c r="AI23" i="32"/>
  <c r="AK23" i="32" s="1"/>
  <c r="AI25" i="32"/>
  <c r="AK25" i="32" s="1"/>
  <c r="AI18" i="32"/>
  <c r="AK18" i="32" s="1"/>
  <c r="AI22" i="32"/>
  <c r="AK22" i="32" s="1"/>
  <c r="AI26" i="32"/>
  <c r="AK26" i="32" s="1"/>
  <c r="AI20" i="32"/>
  <c r="AK20" i="32" s="1"/>
  <c r="AI24" i="32"/>
  <c r="AK24" i="32" s="1"/>
  <c r="AE10" i="29"/>
  <c r="A7" i="29"/>
  <c r="AE15" i="29"/>
  <c r="A14" i="29"/>
  <c r="A16" i="29"/>
  <c r="AE9" i="29"/>
  <c r="AE16" i="29"/>
  <c r="AH16" i="28"/>
  <c r="AH4" i="28"/>
  <c r="AH11" i="28"/>
  <c r="AH9" i="28"/>
  <c r="AH12" i="28"/>
  <c r="AH5" i="28"/>
  <c r="AH6" i="28"/>
  <c r="AH13" i="28"/>
  <c r="AH7" i="28"/>
  <c r="AH14" i="28"/>
  <c r="AH8" i="28"/>
  <c r="AH3" i="28"/>
  <c r="AH15" i="28"/>
  <c r="AH10" i="28"/>
  <c r="AH2" i="28"/>
  <c r="E28" i="2"/>
  <c r="A10" i="29"/>
  <c r="AE11" i="29"/>
  <c r="A11" i="29"/>
  <c r="A13" i="29"/>
  <c r="AE14" i="29"/>
  <c r="AD16" i="33"/>
  <c r="F3" i="33"/>
  <c r="AD5" i="33"/>
  <c r="AD12" i="33"/>
  <c r="AD10" i="33"/>
  <c r="AD14" i="33"/>
  <c r="AD8" i="33"/>
  <c r="AD6" i="33"/>
  <c r="AD11" i="33"/>
  <c r="AD13" i="33"/>
  <c r="AD4" i="33"/>
  <c r="AD7" i="33"/>
  <c r="AD9" i="33"/>
  <c r="AD3" i="33"/>
  <c r="AD15" i="33"/>
  <c r="F28" i="2"/>
  <c r="D15" i="30"/>
  <c r="AE12" i="29"/>
  <c r="AE6" i="29"/>
  <c r="A5" i="29"/>
  <c r="J29" i="2"/>
  <c r="A6" i="29"/>
  <c r="AI6" i="32"/>
  <c r="AK6" i="32" s="1"/>
  <c r="AI12" i="32"/>
  <c r="AK12" i="32" s="1"/>
  <c r="AI10" i="32"/>
  <c r="AK10" i="32" s="1"/>
  <c r="AI2" i="32"/>
  <c r="AK2" i="32" s="1"/>
  <c r="AI11" i="32"/>
  <c r="AK11" i="32" s="1"/>
  <c r="AI8" i="32"/>
  <c r="AK8" i="32" s="1"/>
  <c r="AI4" i="32"/>
  <c r="AK4" i="32" s="1"/>
  <c r="AI7" i="32"/>
  <c r="AK7" i="32" s="1"/>
  <c r="AI5" i="32"/>
  <c r="AK5" i="32" s="1"/>
  <c r="AI14" i="32"/>
  <c r="AK14" i="32" s="1"/>
  <c r="AI15" i="32"/>
  <c r="AK15" i="32" s="1"/>
  <c r="AI16" i="32"/>
  <c r="AK16" i="32" s="1"/>
  <c r="AI13" i="32"/>
  <c r="AK13" i="32" s="1"/>
  <c r="AI3" i="32"/>
  <c r="AK3" i="32" s="1"/>
  <c r="AI9" i="32"/>
  <c r="AK9" i="32" s="1"/>
  <c r="J30" i="2"/>
  <c r="AG14" i="27"/>
  <c r="AG24" i="27"/>
  <c r="AG25" i="27"/>
  <c r="AG5" i="27"/>
  <c r="AG20" i="27"/>
  <c r="AG23" i="27"/>
  <c r="AG22" i="27"/>
  <c r="AG12" i="27"/>
  <c r="AG9" i="27"/>
  <c r="AG21" i="27"/>
  <c r="C28" i="27"/>
  <c r="AE17" i="30" l="1"/>
  <c r="AE21" i="30"/>
  <c r="AE19" i="30"/>
  <c r="G25" i="33"/>
  <c r="G24" i="33"/>
  <c r="G21" i="33"/>
  <c r="G20" i="33"/>
  <c r="G17" i="33"/>
  <c r="G26" i="33"/>
  <c r="G19" i="33"/>
  <c r="G18" i="33"/>
  <c r="G23" i="33"/>
  <c r="G22" i="33"/>
  <c r="K25" i="33"/>
  <c r="K24" i="33"/>
  <c r="K21" i="33"/>
  <c r="K20" i="33"/>
  <c r="K17" i="33"/>
  <c r="K26" i="33"/>
  <c r="K19" i="33"/>
  <c r="K18" i="33"/>
  <c r="K23" i="33"/>
  <c r="K22" i="33"/>
  <c r="Q25" i="33"/>
  <c r="Q24" i="33"/>
  <c r="Q21" i="33"/>
  <c r="Q20" i="33"/>
  <c r="Q17" i="33"/>
  <c r="Q23" i="33"/>
  <c r="Q22" i="33"/>
  <c r="Q26" i="33"/>
  <c r="Q19" i="33"/>
  <c r="Q18" i="33"/>
  <c r="J26" i="33"/>
  <c r="J23" i="33"/>
  <c r="J22" i="33"/>
  <c r="J19" i="33"/>
  <c r="J18" i="33"/>
  <c r="J25" i="33"/>
  <c r="J20" i="33"/>
  <c r="J17" i="33"/>
  <c r="J24" i="33"/>
  <c r="J21" i="33"/>
  <c r="R26" i="33"/>
  <c r="R23" i="33"/>
  <c r="R22" i="33"/>
  <c r="R19" i="33"/>
  <c r="R18" i="33"/>
  <c r="R25" i="33"/>
  <c r="R20" i="33"/>
  <c r="R17" i="33"/>
  <c r="R24" i="33"/>
  <c r="R21" i="33"/>
  <c r="P26" i="33"/>
  <c r="P23" i="33"/>
  <c r="P22" i="33"/>
  <c r="P19" i="33"/>
  <c r="P18" i="33"/>
  <c r="P24" i="33"/>
  <c r="P21" i="33"/>
  <c r="P25" i="33"/>
  <c r="P20" i="33"/>
  <c r="P17" i="33"/>
  <c r="A24" i="30"/>
  <c r="A23" i="30"/>
  <c r="AE24" i="30"/>
  <c r="A18" i="30"/>
  <c r="A17" i="30"/>
  <c r="AE18" i="30"/>
  <c r="S16" i="33"/>
  <c r="S25" i="33"/>
  <c r="S24" i="33"/>
  <c r="S21" i="33"/>
  <c r="S20" i="33"/>
  <c r="S17" i="33"/>
  <c r="S26" i="33"/>
  <c r="S19" i="33"/>
  <c r="S18" i="33"/>
  <c r="S23" i="33"/>
  <c r="S22" i="33"/>
  <c r="M25" i="33"/>
  <c r="M24" i="33"/>
  <c r="M21" i="33"/>
  <c r="M20" i="33"/>
  <c r="M17" i="33"/>
  <c r="M23" i="33"/>
  <c r="M22" i="33"/>
  <c r="M26" i="33"/>
  <c r="M19" i="33"/>
  <c r="M18" i="33"/>
  <c r="H26" i="33"/>
  <c r="H23" i="33"/>
  <c r="H22" i="33"/>
  <c r="H19" i="33"/>
  <c r="H18" i="33"/>
  <c r="H24" i="33"/>
  <c r="H21" i="33"/>
  <c r="H25" i="33"/>
  <c r="H20" i="33"/>
  <c r="H17" i="33"/>
  <c r="O25" i="33"/>
  <c r="O24" i="33"/>
  <c r="O21" i="33"/>
  <c r="O20" i="33"/>
  <c r="O17" i="33"/>
  <c r="O26" i="33"/>
  <c r="O19" i="33"/>
  <c r="O18" i="33"/>
  <c r="O23" i="33"/>
  <c r="O22" i="33"/>
  <c r="F8" i="33"/>
  <c r="L26" i="33"/>
  <c r="L23" i="33"/>
  <c r="L22" i="33"/>
  <c r="L19" i="33"/>
  <c r="L18" i="33"/>
  <c r="L24" i="33"/>
  <c r="L21" i="33"/>
  <c r="L25" i="33"/>
  <c r="L20" i="33"/>
  <c r="L17" i="33"/>
  <c r="F10" i="33"/>
  <c r="N26" i="33"/>
  <c r="N23" i="33"/>
  <c r="N22" i="33"/>
  <c r="N19" i="33"/>
  <c r="N18" i="33"/>
  <c r="N25" i="33"/>
  <c r="N20" i="33"/>
  <c r="N17" i="33"/>
  <c r="N24" i="33"/>
  <c r="N21" i="33"/>
  <c r="F5" i="33"/>
  <c r="I25" i="33"/>
  <c r="I24" i="33"/>
  <c r="I21" i="33"/>
  <c r="I20" i="33"/>
  <c r="I17" i="33"/>
  <c r="I23" i="33"/>
  <c r="I22" i="33"/>
  <c r="I26" i="33"/>
  <c r="I19" i="33"/>
  <c r="I18" i="33"/>
  <c r="F16" i="33"/>
  <c r="T26" i="33"/>
  <c r="T23" i="33"/>
  <c r="T22" i="33"/>
  <c r="T19" i="33"/>
  <c r="T18" i="33"/>
  <c r="T24" i="33"/>
  <c r="T21" i="33"/>
  <c r="T25" i="33"/>
  <c r="T20" i="33"/>
  <c r="T17" i="33"/>
  <c r="A20" i="30"/>
  <c r="A19" i="30"/>
  <c r="AE20" i="30"/>
  <c r="A26" i="30"/>
  <c r="A25" i="30"/>
  <c r="AE26" i="30"/>
  <c r="AE25" i="30"/>
  <c r="A22" i="30"/>
  <c r="AE22" i="30"/>
  <c r="A21" i="30"/>
  <c r="J31" i="2"/>
  <c r="AH21" i="27"/>
  <c r="AH23" i="27"/>
  <c r="AH25" i="27"/>
  <c r="AH20" i="27"/>
  <c r="AH22" i="27"/>
  <c r="AH24" i="27"/>
  <c r="AH9" i="27"/>
  <c r="AH12" i="27"/>
  <c r="AH5" i="27"/>
  <c r="AH14" i="27"/>
  <c r="E3" i="33"/>
  <c r="D3" i="33" s="1"/>
  <c r="AI17" i="28"/>
  <c r="AK17" i="28" s="1"/>
  <c r="AI19" i="28"/>
  <c r="AK19" i="28" s="1"/>
  <c r="AI21" i="28"/>
  <c r="AK21" i="28" s="1"/>
  <c r="AI23" i="28"/>
  <c r="AK23" i="28" s="1"/>
  <c r="AI25" i="28"/>
  <c r="AK25" i="28" s="1"/>
  <c r="AI18" i="28"/>
  <c r="AK18" i="28" s="1"/>
  <c r="AI22" i="28"/>
  <c r="AK22" i="28" s="1"/>
  <c r="AI26" i="28"/>
  <c r="AK26" i="28" s="1"/>
  <c r="AI20" i="28"/>
  <c r="AK20" i="28" s="1"/>
  <c r="AI24" i="28"/>
  <c r="AK24" i="28" s="1"/>
  <c r="AE6" i="30"/>
  <c r="A5" i="30"/>
  <c r="A6" i="30"/>
  <c r="AE7" i="30"/>
  <c r="AE15" i="30"/>
  <c r="A14" i="30"/>
  <c r="F29" i="2"/>
  <c r="G11" i="33"/>
  <c r="G15" i="33"/>
  <c r="G4" i="33"/>
  <c r="G13" i="33"/>
  <c r="G12" i="33"/>
  <c r="G8" i="33"/>
  <c r="G6" i="33"/>
  <c r="G5" i="33"/>
  <c r="G9" i="33"/>
  <c r="G14" i="33"/>
  <c r="G16" i="33"/>
  <c r="G10" i="33"/>
  <c r="G7" i="33"/>
  <c r="K11" i="33"/>
  <c r="K8" i="33"/>
  <c r="K13" i="33"/>
  <c r="K15" i="33"/>
  <c r="K10" i="33"/>
  <c r="K14" i="33"/>
  <c r="K9" i="33"/>
  <c r="K16" i="33"/>
  <c r="K12" i="33"/>
  <c r="Q16" i="33"/>
  <c r="Q14" i="33"/>
  <c r="Q15" i="33"/>
  <c r="J14" i="33"/>
  <c r="J16" i="33"/>
  <c r="J15" i="33"/>
  <c r="J10" i="33"/>
  <c r="J12" i="33"/>
  <c r="J13" i="33"/>
  <c r="J9" i="33"/>
  <c r="J8" i="33"/>
  <c r="J11" i="33"/>
  <c r="J7" i="33"/>
  <c r="R15" i="33"/>
  <c r="R16" i="33"/>
  <c r="P13" i="33"/>
  <c r="P15" i="33"/>
  <c r="P16" i="33"/>
  <c r="P14" i="33"/>
  <c r="AE16" i="30"/>
  <c r="A16" i="30"/>
  <c r="A15" i="30"/>
  <c r="AE12" i="30"/>
  <c r="A11" i="30"/>
  <c r="A9" i="30"/>
  <c r="AE10" i="30"/>
  <c r="E29" i="2"/>
  <c r="F14" i="33"/>
  <c r="F7" i="33"/>
  <c r="F12" i="33"/>
  <c r="AI6" i="28"/>
  <c r="AK6" i="28" s="1"/>
  <c r="AI15" i="28"/>
  <c r="AK15" i="28" s="1"/>
  <c r="AI14" i="28"/>
  <c r="AK14" i="28" s="1"/>
  <c r="AI5" i="28"/>
  <c r="AK5" i="28" s="1"/>
  <c r="AI9" i="28"/>
  <c r="AK9" i="28" s="1"/>
  <c r="AI13" i="28"/>
  <c r="AK13" i="28" s="1"/>
  <c r="AI11" i="28"/>
  <c r="AK11" i="28" s="1"/>
  <c r="AI12" i="28"/>
  <c r="AK12" i="28" s="1"/>
  <c r="AI4" i="28"/>
  <c r="AK4" i="28" s="1"/>
  <c r="AI10" i="28"/>
  <c r="AK10" i="28" s="1"/>
  <c r="AI8" i="28"/>
  <c r="AK8" i="28" s="1"/>
  <c r="AI3" i="28"/>
  <c r="AK3" i="28" s="1"/>
  <c r="AI16" i="28"/>
  <c r="AK16" i="28" s="1"/>
  <c r="AI2" i="28"/>
  <c r="AK2" i="28" s="1"/>
  <c r="AI7" i="28"/>
  <c r="AK7" i="28" s="1"/>
  <c r="A12" i="30"/>
  <c r="AE13" i="30"/>
  <c r="AE14" i="30"/>
  <c r="A13" i="30"/>
  <c r="A8" i="30"/>
  <c r="AE9" i="30"/>
  <c r="AE4" i="30"/>
  <c r="A3" i="30"/>
  <c r="A28" i="30" s="1"/>
  <c r="M14" i="33"/>
  <c r="M13" i="33"/>
  <c r="M11" i="33"/>
  <c r="M12" i="33"/>
  <c r="M15" i="33"/>
  <c r="M10" i="33"/>
  <c r="M16" i="33"/>
  <c r="H10" i="33"/>
  <c r="H6" i="33"/>
  <c r="H11" i="33"/>
  <c r="H13" i="33"/>
  <c r="H12" i="33"/>
  <c r="H8" i="33"/>
  <c r="H7" i="33"/>
  <c r="H9" i="33"/>
  <c r="H14" i="33"/>
  <c r="H5" i="33"/>
  <c r="H16" i="33"/>
  <c r="H15" i="33"/>
  <c r="O12" i="33"/>
  <c r="O15" i="33"/>
  <c r="O14" i="33"/>
  <c r="O16" i="33"/>
  <c r="O13" i="33"/>
  <c r="L10" i="33"/>
  <c r="L9" i="33"/>
  <c r="L13" i="33"/>
  <c r="L11" i="33"/>
  <c r="L14" i="33"/>
  <c r="L16" i="33"/>
  <c r="L12" i="33"/>
  <c r="L15" i="33"/>
  <c r="N13" i="33"/>
  <c r="N14" i="33"/>
  <c r="N11" i="33"/>
  <c r="N16" i="33"/>
  <c r="N15" i="33"/>
  <c r="N12" i="33"/>
  <c r="I8" i="33"/>
  <c r="I14" i="33"/>
  <c r="I6" i="33"/>
  <c r="I15" i="33"/>
  <c r="I11" i="33"/>
  <c r="I16" i="33"/>
  <c r="I7" i="33"/>
  <c r="I13" i="33"/>
  <c r="I12" i="33"/>
  <c r="I10" i="33"/>
  <c r="I9" i="33"/>
  <c r="AE11" i="30"/>
  <c r="A10" i="30"/>
  <c r="AE8" i="30"/>
  <c r="A7" i="30"/>
  <c r="AE5" i="30"/>
  <c r="A4" i="30"/>
  <c r="F4" i="33"/>
  <c r="F11" i="33"/>
  <c r="F9" i="33"/>
  <c r="F6" i="33"/>
  <c r="F15" i="33"/>
  <c r="F13" i="33"/>
  <c r="AG18" i="27"/>
  <c r="AG6" i="27"/>
  <c r="AG17" i="29"/>
  <c r="AG19" i="29"/>
  <c r="AG20" i="29"/>
  <c r="AG11" i="27"/>
  <c r="AG16" i="27"/>
  <c r="AG16" i="29"/>
  <c r="AG19" i="27"/>
  <c r="AG17" i="27"/>
  <c r="AG12" i="29"/>
  <c r="AG11" i="29"/>
  <c r="F30" i="2"/>
  <c r="AG4" i="29"/>
  <c r="AG13" i="27"/>
  <c r="AG10" i="27"/>
  <c r="AG8" i="27"/>
  <c r="AG3" i="27"/>
  <c r="AG13" i="29"/>
  <c r="AG22" i="29"/>
  <c r="AG21" i="29"/>
  <c r="AG8" i="29"/>
  <c r="AG23" i="29"/>
  <c r="AG2" i="29"/>
  <c r="AG15" i="27"/>
  <c r="AG4" i="27"/>
  <c r="AG3" i="29"/>
  <c r="AG15" i="29"/>
  <c r="AG7" i="27"/>
  <c r="AG2" i="27"/>
  <c r="AG24" i="29"/>
  <c r="C28" i="29"/>
  <c r="AG14" i="29"/>
  <c r="AG6" i="29"/>
  <c r="AG18" i="29"/>
  <c r="AG9" i="29"/>
  <c r="AG10" i="29"/>
  <c r="AG26" i="27"/>
  <c r="AG26" i="29"/>
  <c r="AG25" i="29"/>
  <c r="AG5" i="29"/>
  <c r="AG7" i="29"/>
  <c r="AH26" i="27" l="1"/>
  <c r="AH2" i="27"/>
  <c r="AI2" i="27" s="1"/>
  <c r="AK2" i="27" s="1"/>
  <c r="AH7" i="27"/>
  <c r="AH4" i="27"/>
  <c r="AH15" i="27"/>
  <c r="AH3" i="27"/>
  <c r="AI3" i="27" s="1"/>
  <c r="AK3" i="27" s="1"/>
  <c r="AH8" i="27"/>
  <c r="AI23" i="27" s="1"/>
  <c r="AK23" i="27" s="1"/>
  <c r="AH10" i="27"/>
  <c r="AH13" i="27"/>
  <c r="AH17" i="27"/>
  <c r="AH19" i="27"/>
  <c r="AH16" i="27"/>
  <c r="AH11" i="27"/>
  <c r="AH6" i="27"/>
  <c r="AH18" i="27"/>
  <c r="E22" i="33"/>
  <c r="D22" i="33" s="1"/>
  <c r="E18" i="33"/>
  <c r="D18" i="33" s="1"/>
  <c r="E26" i="33"/>
  <c r="D26" i="33" s="1"/>
  <c r="E20" i="33"/>
  <c r="D20" i="33" s="1"/>
  <c r="E24" i="33"/>
  <c r="D24" i="33" s="1"/>
  <c r="E13" i="33"/>
  <c r="E6" i="33"/>
  <c r="D6" i="33" s="1"/>
  <c r="E11" i="33"/>
  <c r="E16" i="33"/>
  <c r="E10" i="33"/>
  <c r="D10" i="33" s="1"/>
  <c r="E5" i="33"/>
  <c r="D5" i="33" s="1"/>
  <c r="E8" i="33"/>
  <c r="E23" i="33"/>
  <c r="D23" i="33" s="1"/>
  <c r="E19" i="33"/>
  <c r="D19" i="33" s="1"/>
  <c r="E17" i="33"/>
  <c r="D17" i="33" s="1"/>
  <c r="E21" i="33"/>
  <c r="D21" i="33" s="1"/>
  <c r="E25" i="33"/>
  <c r="D25" i="33" s="1"/>
  <c r="F31" i="2"/>
  <c r="E12" i="33"/>
  <c r="D12" i="33" s="1"/>
  <c r="E14" i="33"/>
  <c r="D14" i="33" s="1"/>
  <c r="E15" i="33"/>
  <c r="D15" i="33" s="1"/>
  <c r="E9" i="33"/>
  <c r="E4" i="33"/>
  <c r="D4" i="33" s="1"/>
  <c r="E7" i="33"/>
  <c r="AH17" i="29"/>
  <c r="AH19" i="29"/>
  <c r="AH21" i="29"/>
  <c r="AH23" i="29"/>
  <c r="AH25" i="29"/>
  <c r="AH18" i="29"/>
  <c r="AH20" i="29"/>
  <c r="AH22" i="29"/>
  <c r="AH24" i="29"/>
  <c r="AH26" i="29"/>
  <c r="G28" i="2"/>
  <c r="G29" i="2" s="1"/>
  <c r="D13" i="33"/>
  <c r="D11" i="33"/>
  <c r="AH2" i="29"/>
  <c r="AI2" i="29" s="1"/>
  <c r="AK2" i="29" s="1"/>
  <c r="AH8" i="29"/>
  <c r="AH7" i="29"/>
  <c r="AH15" i="29"/>
  <c r="AH10" i="29"/>
  <c r="AH13" i="29"/>
  <c r="AH6" i="29"/>
  <c r="AH9" i="29"/>
  <c r="AH11" i="29"/>
  <c r="AH4" i="29"/>
  <c r="AH14" i="29"/>
  <c r="AH5" i="29"/>
  <c r="AH16" i="29"/>
  <c r="AH12" i="29"/>
  <c r="AH3" i="29"/>
  <c r="D8" i="33"/>
  <c r="D9" i="33"/>
  <c r="D16" i="33"/>
  <c r="D7" i="33"/>
  <c r="AG18" i="30"/>
  <c r="AG16" i="30"/>
  <c r="AG4" i="30"/>
  <c r="AG8" i="30"/>
  <c r="AG22" i="30"/>
  <c r="AG3" i="30"/>
  <c r="AG26" i="30"/>
  <c r="AG9" i="30"/>
  <c r="C28" i="30"/>
  <c r="AG7" i="30"/>
  <c r="AG23" i="30"/>
  <c r="AG24" i="30"/>
  <c r="AG6" i="30"/>
  <c r="AG14" i="30"/>
  <c r="AG19" i="30"/>
  <c r="AG12" i="30"/>
  <c r="AG15" i="30"/>
  <c r="E30" i="2"/>
  <c r="AG25" i="30"/>
  <c r="AG5" i="30"/>
  <c r="AG13" i="30"/>
  <c r="AG10" i="30"/>
  <c r="AG17" i="30"/>
  <c r="AG20" i="30"/>
  <c r="AG2" i="30"/>
  <c r="AG11" i="30"/>
  <c r="AG21" i="30"/>
  <c r="AI5" i="27" l="1"/>
  <c r="AK5" i="27" s="1"/>
  <c r="AI18" i="27"/>
  <c r="AK18" i="27" s="1"/>
  <c r="AI15" i="27"/>
  <c r="AK15" i="27" s="1"/>
  <c r="AI22" i="27"/>
  <c r="AK22" i="27" s="1"/>
  <c r="AI20" i="27"/>
  <c r="AK20" i="27" s="1"/>
  <c r="AI14" i="27"/>
  <c r="AK14" i="27" s="1"/>
  <c r="AI26" i="27"/>
  <c r="AK26" i="27" s="1"/>
  <c r="AI6" i="27"/>
  <c r="AK6" i="27" s="1"/>
  <c r="AI13" i="27"/>
  <c r="AK13" i="27" s="1"/>
  <c r="AI12" i="27"/>
  <c r="AK12" i="27" s="1"/>
  <c r="AI16" i="27"/>
  <c r="AK16" i="27" s="1"/>
  <c r="AI25" i="27"/>
  <c r="AK25" i="27" s="1"/>
  <c r="AI7" i="27"/>
  <c r="AK7" i="27" s="1"/>
  <c r="AI4" i="27"/>
  <c r="AK4" i="27" s="1"/>
  <c r="AI21" i="27"/>
  <c r="AK21" i="27" s="1"/>
  <c r="AI11" i="27"/>
  <c r="AK11" i="27" s="1"/>
  <c r="AI8" i="27"/>
  <c r="AK8" i="27" s="1"/>
  <c r="AI10" i="27"/>
  <c r="AK10" i="27" s="1"/>
  <c r="AI9" i="27"/>
  <c r="AK9" i="27" s="1"/>
  <c r="AI24" i="27"/>
  <c r="AK24" i="27" s="1"/>
  <c r="AI19" i="27"/>
  <c r="AK19" i="27" s="1"/>
  <c r="AI17" i="27"/>
  <c r="AK17" i="27" s="1"/>
  <c r="A8" i="33"/>
  <c r="AE21" i="33"/>
  <c r="A20" i="33"/>
  <c r="A18" i="33"/>
  <c r="AE19" i="33"/>
  <c r="A19" i="33"/>
  <c r="AE20" i="33"/>
  <c r="AE18" i="33"/>
  <c r="A17" i="33"/>
  <c r="AE25" i="33"/>
  <c r="A24" i="33"/>
  <c r="A22" i="33"/>
  <c r="AE23" i="33"/>
  <c r="AE24" i="33"/>
  <c r="A23" i="33"/>
  <c r="A26" i="33"/>
  <c r="A25" i="33"/>
  <c r="AE26" i="33"/>
  <c r="A21" i="33"/>
  <c r="AE22" i="33"/>
  <c r="E31" i="2"/>
  <c r="AE4" i="33"/>
  <c r="A4" i="33"/>
  <c r="A3" i="33"/>
  <c r="AE13" i="33"/>
  <c r="AE5" i="33"/>
  <c r="A5" i="33"/>
  <c r="AH17" i="30"/>
  <c r="AH19" i="30"/>
  <c r="AH21" i="30"/>
  <c r="AH23" i="30"/>
  <c r="AH25" i="30"/>
  <c r="AH18" i="30"/>
  <c r="AH20" i="30"/>
  <c r="AH22" i="30"/>
  <c r="AH24" i="30"/>
  <c r="AH26" i="30"/>
  <c r="AE16" i="33"/>
  <c r="AE17" i="33"/>
  <c r="A15" i="33"/>
  <c r="AE10" i="33"/>
  <c r="A10" i="33"/>
  <c r="AI14" i="29"/>
  <c r="AK14" i="29" s="1"/>
  <c r="AI17" i="29"/>
  <c r="AK17" i="29" s="1"/>
  <c r="AI19" i="29"/>
  <c r="AK19" i="29" s="1"/>
  <c r="AI21" i="29"/>
  <c r="AK21" i="29" s="1"/>
  <c r="AI23" i="29"/>
  <c r="AK23" i="29" s="1"/>
  <c r="AI25" i="29"/>
  <c r="AK25" i="29" s="1"/>
  <c r="AI20" i="29"/>
  <c r="AK20" i="29" s="1"/>
  <c r="AI24" i="29"/>
  <c r="AK24" i="29" s="1"/>
  <c r="AI18" i="29"/>
  <c r="AK18" i="29" s="1"/>
  <c r="AI22" i="29"/>
  <c r="AK22" i="29" s="1"/>
  <c r="AI26" i="29"/>
  <c r="AK26" i="29" s="1"/>
  <c r="AI16" i="29"/>
  <c r="AK16" i="29" s="1"/>
  <c r="AI12" i="29"/>
  <c r="AK12" i="29" s="1"/>
  <c r="AE9" i="33"/>
  <c r="AI15" i="29"/>
  <c r="AK15" i="29" s="1"/>
  <c r="AE6" i="33"/>
  <c r="AI3" i="29"/>
  <c r="AK3" i="29" s="1"/>
  <c r="AI11" i="29"/>
  <c r="AK11" i="29" s="1"/>
  <c r="AI6" i="29"/>
  <c r="AK6" i="29" s="1"/>
  <c r="A16" i="33"/>
  <c r="A9" i="33"/>
  <c r="AI7" i="29"/>
  <c r="AK7" i="29" s="1"/>
  <c r="AI10" i="29"/>
  <c r="AK10" i="29" s="1"/>
  <c r="AI8" i="29"/>
  <c r="AK8" i="29" s="1"/>
  <c r="AI4" i="29"/>
  <c r="AK4" i="29" s="1"/>
  <c r="AI5" i="29"/>
  <c r="AK5" i="29" s="1"/>
  <c r="AI13" i="29"/>
  <c r="AK13" i="29" s="1"/>
  <c r="AI9" i="29"/>
  <c r="AK9" i="29" s="1"/>
  <c r="AE11" i="33"/>
  <c r="AH14" i="30"/>
  <c r="AH7" i="30"/>
  <c r="AH8" i="30"/>
  <c r="AH16" i="30"/>
  <c r="AH5" i="30"/>
  <c r="AH10" i="30"/>
  <c r="AH12" i="30"/>
  <c r="AH15" i="30"/>
  <c r="AH3" i="30"/>
  <c r="AH4" i="30"/>
  <c r="AH9" i="30"/>
  <c r="AH11" i="30"/>
  <c r="AH6" i="30"/>
  <c r="AH13" i="30"/>
  <c r="AH2" i="30"/>
  <c r="A13" i="33"/>
  <c r="AE14" i="33"/>
  <c r="AE7" i="33"/>
  <c r="A6" i="33"/>
  <c r="A14" i="33"/>
  <c r="A7" i="33"/>
  <c r="A11" i="33"/>
  <c r="AE12" i="33"/>
  <c r="A12" i="33"/>
  <c r="H28" i="2"/>
  <c r="AE15" i="33"/>
  <c r="AE8" i="33"/>
  <c r="G30" i="2"/>
  <c r="A28" i="33" l="1"/>
  <c r="G31" i="2"/>
  <c r="AI17" i="30"/>
  <c r="AK17" i="30" s="1"/>
  <c r="AI19" i="30"/>
  <c r="AK19" i="30" s="1"/>
  <c r="AI21" i="30"/>
  <c r="AK21" i="30" s="1"/>
  <c r="AI23" i="30"/>
  <c r="AK23" i="30" s="1"/>
  <c r="AI25" i="30"/>
  <c r="AK25" i="30" s="1"/>
  <c r="AI18" i="30"/>
  <c r="AK18" i="30" s="1"/>
  <c r="AI22" i="30"/>
  <c r="AK22" i="30" s="1"/>
  <c r="AI26" i="30"/>
  <c r="AK26" i="30" s="1"/>
  <c r="AI20" i="30"/>
  <c r="AK20" i="30" s="1"/>
  <c r="AI24" i="30"/>
  <c r="AK24" i="30" s="1"/>
  <c r="K28" i="2"/>
  <c r="H29" i="2"/>
  <c r="AI15" i="30"/>
  <c r="AK15" i="30" s="1"/>
  <c r="AI6" i="30"/>
  <c r="AK6" i="30" s="1"/>
  <c r="AI13" i="30"/>
  <c r="AK13" i="30" s="1"/>
  <c r="AI11" i="30"/>
  <c r="AK11" i="30" s="1"/>
  <c r="AI5" i="30"/>
  <c r="AK5" i="30" s="1"/>
  <c r="AI3" i="30"/>
  <c r="AK3" i="30" s="1"/>
  <c r="AI8" i="30"/>
  <c r="AK8" i="30" s="1"/>
  <c r="AI7" i="30"/>
  <c r="AK7" i="30" s="1"/>
  <c r="AI2" i="30"/>
  <c r="AK2" i="30" s="1"/>
  <c r="AI10" i="30"/>
  <c r="AK10" i="30" s="1"/>
  <c r="AI4" i="30"/>
  <c r="AK4" i="30" s="1"/>
  <c r="AI12" i="30"/>
  <c r="AK12" i="30" s="1"/>
  <c r="AI9" i="30"/>
  <c r="AK9" i="30" s="1"/>
  <c r="AI16" i="30"/>
  <c r="AK16" i="30" s="1"/>
  <c r="AI14" i="30"/>
  <c r="AK14" i="30" s="1"/>
  <c r="AG4" i="33"/>
  <c r="AG25" i="33"/>
  <c r="C28" i="33"/>
  <c r="AG17" i="33"/>
  <c r="AG9" i="33"/>
  <c r="AG14" i="33"/>
  <c r="AG16" i="33"/>
  <c r="AG21" i="33"/>
  <c r="AG11" i="33"/>
  <c r="AG3" i="33"/>
  <c r="AG26" i="33"/>
  <c r="AG23" i="33"/>
  <c r="AG13" i="33"/>
  <c r="AG7" i="33"/>
  <c r="AG6" i="33"/>
  <c r="AG8" i="33"/>
  <c r="AG20" i="33"/>
  <c r="AG19" i="33"/>
  <c r="AG2" i="33"/>
  <c r="AG15" i="33"/>
  <c r="AG12" i="33"/>
  <c r="AG5" i="33"/>
  <c r="AG22" i="33"/>
  <c r="AG24" i="33"/>
  <c r="H30" i="2"/>
  <c r="AG10" i="33"/>
  <c r="AG18" i="33"/>
  <c r="H31" i="2" l="1"/>
  <c r="AH17" i="33"/>
  <c r="AH19" i="33"/>
  <c r="AH21" i="33"/>
  <c r="AH23" i="33"/>
  <c r="AH25" i="33"/>
  <c r="AH20" i="33"/>
  <c r="AH24" i="33"/>
  <c r="AH18" i="33"/>
  <c r="AH22" i="33"/>
  <c r="AH26" i="33"/>
  <c r="AH10" i="33"/>
  <c r="AH2" i="33"/>
  <c r="AH12" i="33"/>
  <c r="AH14" i="33"/>
  <c r="AH5" i="33"/>
  <c r="AH11" i="33"/>
  <c r="AH13" i="33"/>
  <c r="AH6" i="33"/>
  <c r="AH8" i="33"/>
  <c r="AH16" i="33"/>
  <c r="AH3" i="33"/>
  <c r="AH9" i="33"/>
  <c r="AH7" i="33"/>
  <c r="AH15" i="33"/>
  <c r="AH4" i="33"/>
  <c r="K29" i="2"/>
  <c r="AI17" i="33" l="1"/>
  <c r="AK17" i="33" s="1"/>
  <c r="AI19" i="33"/>
  <c r="AK19" i="33" s="1"/>
  <c r="AI21" i="33"/>
  <c r="AK21" i="33" s="1"/>
  <c r="AI23" i="33"/>
  <c r="AK23" i="33" s="1"/>
  <c r="AI25" i="33"/>
  <c r="AK25" i="33" s="1"/>
  <c r="AI20" i="33"/>
  <c r="AK20" i="33" s="1"/>
  <c r="AI24" i="33"/>
  <c r="AK24" i="33" s="1"/>
  <c r="AI18" i="33"/>
  <c r="AK18" i="33" s="1"/>
  <c r="AI22" i="33"/>
  <c r="AK22" i="33" s="1"/>
  <c r="AI26" i="33"/>
  <c r="AK26" i="33" s="1"/>
  <c r="AI7" i="33"/>
  <c r="AK7" i="33" s="1"/>
  <c r="AI9" i="33"/>
  <c r="AK9" i="33" s="1"/>
  <c r="AI13" i="33"/>
  <c r="AK13" i="33" s="1"/>
  <c r="AI3" i="33"/>
  <c r="AK3" i="33" s="1"/>
  <c r="AI16" i="33"/>
  <c r="AK16" i="33" s="1"/>
  <c r="AI10" i="33"/>
  <c r="AK10" i="33" s="1"/>
  <c r="AI5" i="33"/>
  <c r="AK5" i="33" s="1"/>
  <c r="AI8" i="33"/>
  <c r="AK8" i="33" s="1"/>
  <c r="AI11" i="33"/>
  <c r="AK11" i="33" s="1"/>
  <c r="AI15" i="33"/>
  <c r="AK15" i="33" s="1"/>
  <c r="AI14" i="33"/>
  <c r="AK14" i="33" s="1"/>
  <c r="AI12" i="33"/>
  <c r="AK12" i="33" s="1"/>
  <c r="AI6" i="33"/>
  <c r="AK6" i="33" s="1"/>
  <c r="AI4" i="33"/>
  <c r="AK4" i="33" s="1"/>
  <c r="AI2" i="33"/>
  <c r="AK2" i="33" s="1"/>
  <c r="K30" i="2"/>
  <c r="K31" i="2" l="1"/>
</calcChain>
</file>

<file path=xl/sharedStrings.xml><?xml version="1.0" encoding="utf-8"?>
<sst xmlns="http://schemas.openxmlformats.org/spreadsheetml/2006/main" count="881" uniqueCount="103">
  <si>
    <t>Линд=&gt;</t>
  </si>
  <si>
    <t>Компания</t>
  </si>
  <si>
    <t>L</t>
  </si>
  <si>
    <t>сумма Qi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</si>
  <si>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</si>
  <si>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</si>
  <si>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</si>
  <si>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</si>
  <si>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</si>
  <si>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</si>
  <si>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</si>
  <si>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</si>
  <si>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</si>
  <si>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</si>
  <si>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N/a</t>
  </si>
  <si>
    <t>Доля рынка</t>
  </si>
  <si>
    <t>Ai=CRi</t>
  </si>
  <si>
    <t>k=r</t>
  </si>
  <si>
    <t>CR(норм)</t>
  </si>
  <si>
    <t>CR(норм)i*r</t>
  </si>
  <si>
    <t>HTn</t>
  </si>
  <si>
    <t>HТmin</t>
  </si>
  <si>
    <t>HTSVn</t>
  </si>
  <si>
    <t>CRSV</t>
  </si>
  <si>
    <t>HTSV</t>
  </si>
  <si>
    <t>Квадрант</t>
  </si>
  <si>
    <t>N</t>
  </si>
  <si>
    <t>2020 год</t>
  </si>
  <si>
    <t>2019 год</t>
  </si>
  <si>
    <t>2018 год</t>
  </si>
  <si>
    <t>2017 год</t>
  </si>
  <si>
    <t>2016 год</t>
  </si>
  <si>
    <t>сорт</t>
  </si>
  <si>
    <t>Рекомендации по работе с файлом</t>
  </si>
  <si>
    <t>Если в вашем варианте компаний меньше чем в шаблоне, то необходимо удалить ненужные данные из ячеек клавишей Delete.</t>
  </si>
  <si>
    <t>Промежуточные вычисления выполняются на скрытых листах.</t>
  </si>
  <si>
    <r>
      <t xml:space="preserve">Если в вашем примере данные только по одному или нескольким годам, то столбцы с лишними данными необходимо скрыть с помощью команды </t>
    </r>
    <r>
      <rPr>
        <b/>
        <sz val="14"/>
        <color theme="1"/>
        <rFont val="Calibri"/>
        <family val="2"/>
        <charset val="204"/>
        <scheme val="minor"/>
      </rPr>
      <t>Скрыть</t>
    </r>
    <r>
      <rPr>
        <sz val="14"/>
        <color theme="1"/>
        <rFont val="Calibri"/>
        <family val="2"/>
        <charset val="204"/>
        <scheme val="minor"/>
      </rPr>
      <t>.</t>
    </r>
  </si>
  <si>
    <t>Листы "Матрица"</t>
  </si>
  <si>
    <t>На листах "Матрица (шары)" и "Матрица (круги)" представлены диаграммы для вычисленных значений. Отличаются только форматом отображения значений (3D и 2D).</t>
  </si>
  <si>
    <t>На листах "Матрица (I), Матрица (RO), Матрица (B4), Матрица (G) представлены в увеличенном масштабе соответствующие квадранты матрицы.</t>
  </si>
  <si>
    <t>2015 год</t>
  </si>
  <si>
    <t>2021 год</t>
  </si>
  <si>
    <t>Q11</t>
  </si>
  <si>
    <t>Q12</t>
  </si>
  <si>
    <t>2014 год</t>
  </si>
  <si>
    <t>2013 год</t>
  </si>
  <si>
    <t>2012 год</t>
  </si>
  <si>
    <t>2011 год</t>
  </si>
  <si>
    <t>2010 год</t>
  </si>
  <si>
    <t>2009 год</t>
  </si>
  <si>
    <t>2008 год</t>
  </si>
  <si>
    <t>2007 год</t>
  </si>
  <si>
    <t>Q13</t>
  </si>
  <si>
    <t>Q14</t>
  </si>
  <si>
    <r>
      <t xml:space="preserve">Данный шаблон предназначен для </t>
    </r>
    <r>
      <rPr>
        <b/>
        <sz val="14"/>
        <color theme="1"/>
        <rFont val="Calibri"/>
        <family val="2"/>
        <charset val="204"/>
        <scheme val="minor"/>
      </rPr>
      <t>расчета индекса Линда для выбранной отрасли.</t>
    </r>
  </si>
  <si>
    <t>Сумма долей по компаниям за один год не может быть более 100%.</t>
  </si>
  <si>
    <t>2006 год</t>
  </si>
  <si>
    <t>2005 год</t>
  </si>
  <si>
    <t>2004 год</t>
  </si>
  <si>
    <t>2003 год</t>
  </si>
  <si>
    <t>2002 год</t>
  </si>
  <si>
    <t>2001 год</t>
  </si>
  <si>
    <t>2000 год</t>
  </si>
  <si>
    <t>Q15</t>
  </si>
  <si>
    <t>Q16</t>
  </si>
  <si>
    <t>Q17</t>
  </si>
  <si>
    <t>Q18</t>
  </si>
  <si>
    <t>Q19</t>
  </si>
  <si>
    <t>Компания 1</t>
  </si>
  <si>
    <t>Компания 2</t>
  </si>
  <si>
    <t>Компания 3</t>
  </si>
  <si>
    <t>Компания 4</t>
  </si>
  <si>
    <t>Компания 5</t>
  </si>
  <si>
    <t>Компания 6</t>
  </si>
  <si>
    <t>Компания 7</t>
  </si>
  <si>
    <t>Компания 8</t>
  </si>
  <si>
    <t>Компания 9</t>
  </si>
  <si>
    <t>Компания 10</t>
  </si>
  <si>
    <t>Компания 11</t>
  </si>
  <si>
    <t>Компания 12</t>
  </si>
  <si>
    <t>Q20</t>
  </si>
  <si>
    <t>Q21</t>
  </si>
  <si>
    <t>Q22</t>
  </si>
  <si>
    <t>Q23</t>
  </si>
  <si>
    <t>Q24</t>
  </si>
  <si>
    <r>
      <t xml:space="preserve">Названия компаний и их доли рынка по годам вносятся на листе </t>
    </r>
    <r>
      <rPr>
        <b/>
        <sz val="14"/>
        <color theme="1"/>
        <rFont val="Calibri"/>
        <family val="2"/>
        <charset val="204"/>
        <scheme val="minor"/>
      </rPr>
      <t>Итог</t>
    </r>
    <r>
      <rPr>
        <sz val="14"/>
        <color theme="1"/>
        <rFont val="Calibri"/>
        <family val="2"/>
        <charset val="204"/>
        <scheme val="minor"/>
      </rPr>
      <t xml:space="preserve"> в диапазон </t>
    </r>
    <r>
      <rPr>
        <b/>
        <sz val="14"/>
        <color theme="1"/>
        <rFont val="Calibri"/>
        <family val="2"/>
        <charset val="204"/>
        <scheme val="minor"/>
      </rPr>
      <t xml:space="preserve">B2:Х27 </t>
    </r>
    <r>
      <rPr>
        <sz val="14"/>
        <color theme="1"/>
        <rFont val="Calibri"/>
        <family val="2"/>
        <charset val="204"/>
        <scheme val="minor"/>
      </rPr>
      <t>(для примера в него уже введены данные).</t>
    </r>
  </si>
  <si>
    <r>
      <rPr>
        <b/>
        <sz val="14"/>
        <color theme="1"/>
        <rFont val="Calibri"/>
        <family val="2"/>
        <scheme val="minor"/>
      </rPr>
      <t xml:space="preserve">Лист "Итог" </t>
    </r>
    <r>
      <rPr>
        <sz val="14"/>
        <color theme="1"/>
        <rFont val="Calibri"/>
        <family val="2"/>
        <charset val="204"/>
        <scheme val="minor"/>
      </rPr>
      <t>(здесь можно ввести данные для расчета индекса по отрасли</t>
    </r>
    <r>
      <rPr>
        <b/>
        <sz val="14"/>
        <color theme="1"/>
        <rFont val="Calibri"/>
        <family val="2"/>
        <scheme val="minor"/>
      </rPr>
      <t xml:space="preserve"> за период от 1 до 22 лет</t>
    </r>
    <r>
      <rPr>
        <sz val="14"/>
        <color theme="1"/>
        <rFont val="Calibri"/>
        <family val="2"/>
        <charset val="204"/>
        <scheme val="minor"/>
      </rPr>
      <t xml:space="preserve">, максимальное </t>
    </r>
    <r>
      <rPr>
        <b/>
        <sz val="14"/>
        <color theme="1"/>
        <rFont val="Calibri"/>
        <family val="2"/>
        <scheme val="minor"/>
      </rPr>
      <t>количество компаний</t>
    </r>
    <r>
      <rPr>
        <sz val="14"/>
        <color theme="1"/>
        <rFont val="Calibri"/>
        <family val="2"/>
        <charset val="204"/>
        <scheme val="minor"/>
      </rPr>
      <t xml:space="preserve"> - 25)</t>
    </r>
    <r>
      <rPr>
        <sz val="14"/>
        <color theme="1"/>
        <rFont val="Calibri"/>
        <family val="2"/>
        <scheme val="minor"/>
      </rPr>
      <t>.</t>
    </r>
  </si>
  <si>
    <r>
      <t xml:space="preserve">Расчеты отображаются в диапазоне </t>
    </r>
    <r>
      <rPr>
        <b/>
        <sz val="14"/>
        <color theme="1"/>
        <rFont val="Calibri"/>
        <family val="2"/>
        <charset val="204"/>
        <scheme val="minor"/>
      </rPr>
      <t>С28:Х31</t>
    </r>
    <r>
      <rPr>
        <sz val="14"/>
        <color theme="1"/>
        <rFont val="Calibri"/>
        <family val="2"/>
        <charset val="204"/>
        <scheme val="minor"/>
      </rPr>
      <t>. Этот диапазон защищен от редактирования.</t>
    </r>
  </si>
  <si>
    <t>Компания 13</t>
  </si>
  <si>
    <t>Компания 14</t>
  </si>
  <si>
    <t>Компания 15</t>
  </si>
  <si>
    <t>Компания 16</t>
  </si>
  <si>
    <t>Компания 17</t>
  </si>
  <si>
    <t>Компания 18</t>
  </si>
  <si>
    <t>Компания 19</t>
  </si>
  <si>
    <t>Компания 20</t>
  </si>
  <si>
    <t>Компания 21</t>
  </si>
  <si>
    <t>Компания 22</t>
  </si>
  <si>
    <t>Компания 23</t>
  </si>
  <si>
    <t>Компания 24</t>
  </si>
  <si>
    <t>Компания 25</t>
  </si>
  <si>
    <t>Всего по компаниям*</t>
  </si>
  <si>
    <t>* Значение не может быть более 100%. Если сумма по компаниям более 100% , то итоговое значение по столбцу выделяется. В этом случае рекомендуется проверить и отредатировать значения по столбцу.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</si>
</sst>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7" fillId="0" borderId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/>
    <xf numFmtId="0" fontId="0" fillId="0" borderId="1" xfId="0" applyBorder="1" applyProtection="1"/>
    <xf numFmtId="164" fontId="0" fillId="0" borderId="1" xfId="0" applyNumberFormat="1" applyBorder="1" applyProtection="1"/>
    <xf numFmtId="0" fontId="7" fillId="0" borderId="0" xfId="3"/>
    <xf numFmtId="0" fontId="5" fillId="0" borderId="0" xfId="3" applyFont="1"/>
    <xf numFmtId="0" fontId="9" fillId="0" borderId="0" xfId="3" applyFont="1"/>
    <xf numFmtId="0" fontId="8" fillId="0" borderId="0" xfId="3" applyFont="1"/>
    <xf numFmtId="0" fontId="0" fillId="2" borderId="1" xfId="0" applyFill="1" applyBorder="1" applyProtection="1">
      <protection locked="0"/>
    </xf>
    <xf numFmtId="10" fontId="0" fillId="2" borderId="1" xfId="1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1" xfId="0" applyFont="1" applyFill="1" applyBorder="1"/>
    <xf numFmtId="0" fontId="1" fillId="0" borderId="1" xfId="2" applyFont="1" applyFill="1" applyBorder="1"/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0" xfId="0" applyFont="1" applyFill="1"/>
    <xf numFmtId="10" fontId="10" fillId="0" borderId="1" xfId="1" applyNumberFormat="1" applyFont="1" applyFill="1" applyBorder="1"/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/>
    <xf numFmtId="10" fontId="10" fillId="0" borderId="1" xfId="0" applyNumberFormat="1" applyFont="1" applyFill="1" applyBorder="1" applyAlignment="1">
      <alignment horizontal="center"/>
    </xf>
    <xf numFmtId="10" fontId="10" fillId="0" borderId="0" xfId="0" applyNumberFormat="1" applyFont="1" applyFill="1"/>
    <xf numFmtId="164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1" fillId="0" borderId="1" xfId="2" applyNumberFormat="1" applyFont="1" applyFill="1" applyBorder="1"/>
    <xf numFmtId="10" fontId="1" fillId="0" borderId="1" xfId="2" applyNumberFormat="1" applyFont="1" applyFill="1" applyBorder="1"/>
    <xf numFmtId="10" fontId="10" fillId="0" borderId="1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/>
    <xf numFmtId="10" fontId="1" fillId="0" borderId="0" xfId="2" applyNumberFormat="1" applyFont="1" applyFill="1"/>
    <xf numFmtId="0" fontId="1" fillId="0" borderId="0" xfId="2" applyFont="1" applyFill="1"/>
    <xf numFmtId="165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0" fillId="0" borderId="1" xfId="0" applyFont="1" applyFill="1" applyBorder="1" applyProtection="1"/>
    <xf numFmtId="0" fontId="0" fillId="0" borderId="0" xfId="0" applyFill="1" applyProtection="1">
      <protection locked="0"/>
    </xf>
    <xf numFmtId="10" fontId="0" fillId="0" borderId="1" xfId="1" applyNumberFormat="1" applyFont="1" applyFill="1" applyBorder="1" applyProtection="1"/>
    <xf numFmtId="10" fontId="10" fillId="0" borderId="1" xfId="1" applyNumberFormat="1" applyFont="1" applyFill="1" applyBorder="1" applyProtection="1"/>
    <xf numFmtId="0" fontId="0" fillId="0" borderId="0" xfId="0" applyProtection="1"/>
    <xf numFmtId="10" fontId="0" fillId="0" borderId="0" xfId="0" applyNumberFormat="1" applyProtection="1"/>
  </cellXfs>
  <cellStyles count="4">
    <cellStyle name="Normal 2" xfId="3"/>
    <cellStyle name="Обычный" xfId="0" builtinId="0"/>
    <cellStyle name="Обычный 2" xfId="2"/>
    <cellStyle name="Процентный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12.xml"/><Relationship Id="rId26" Type="http://schemas.openxmlformats.org/officeDocument/2006/relationships/worksheet" Target="worksheets/sheet20.xml"/><Relationship Id="rId3" Type="http://schemas.openxmlformats.org/officeDocument/2006/relationships/chartsheet" Target="chartsheets/sheet1.xml"/><Relationship Id="rId21" Type="http://schemas.openxmlformats.org/officeDocument/2006/relationships/worksheet" Target="worksheets/sheet15.xml"/><Relationship Id="rId34" Type="http://schemas.openxmlformats.org/officeDocument/2006/relationships/calcChain" Target="calcChain.xml"/><Relationship Id="rId7" Type="http://schemas.openxmlformats.org/officeDocument/2006/relationships/chartsheet" Target="chartsheets/sheet5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11.xml"/><Relationship Id="rId25" Type="http://schemas.openxmlformats.org/officeDocument/2006/relationships/worksheet" Target="worksheets/sheet19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worksheet" Target="worksheets/sheet14.xml"/><Relationship Id="rId29" Type="http://schemas.openxmlformats.org/officeDocument/2006/relationships/worksheet" Target="worksheets/sheet2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8.xml"/><Relationship Id="rId32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9.xml"/><Relationship Id="rId23" Type="http://schemas.openxmlformats.org/officeDocument/2006/relationships/worksheet" Target="worksheets/sheet17.xml"/><Relationship Id="rId28" Type="http://schemas.openxmlformats.org/officeDocument/2006/relationships/worksheet" Target="worksheets/sheet22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13.xml"/><Relationship Id="rId31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3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6.xml"/><Relationship Id="rId27" Type="http://schemas.openxmlformats.org/officeDocument/2006/relationships/worksheet" Target="worksheets/sheet21.xml"/><Relationship Id="rId30" Type="http://schemas.openxmlformats.org/officeDocument/2006/relationships/worksheet" Target="worksheets/sheet24.xml"/><Relationship Id="rId8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Матрица</a:t>
            </a:r>
            <a:r>
              <a:rPr lang="ru-RU" sz="1800" b="1" baseline="0"/>
              <a:t> </a:t>
            </a:r>
            <a:r>
              <a:rPr lang="en-US" sz="1800" b="1" baseline="0"/>
              <a:t>SV</a:t>
            </a:r>
            <a:endParaRPr lang="ru-RU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8C-4839-942D-1DA2CFF714E3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8C-4839-942D-1DA2CFF714E3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8C-4839-942D-1DA2CFF714E3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8C-4839-942D-1DA2CFF714E3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8C-4839-942D-1DA2CFF714E3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8C-4839-942D-1DA2CFF714E3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BEB-4D6A-8BC6-B8B0B2C1795E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BEB-4D6A-8BC6-B8B0B2C1795E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BEB-4D6A-8BC6-B8B0B2C1795E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BEB-4D6A-8BC6-B8B0B2C1795E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9BEB-4D6A-8BC6-B8B0B2C1795E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9BEB-4D6A-8BC6-B8B0B2C1795E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9BEB-4D6A-8BC6-B8B0B2C1795E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C5FE-4259-B00D-FB06F94D89F0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C5FE-4259-B00D-FB06F94D89F0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4E58-4749-9811-445C6366596B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4E58-4749-9811-445C6366596B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4E58-4749-9811-445C6366596B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4E58-4749-9811-445C6366596B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4E58-4749-9811-445C6366596B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5-4E58-4749-9811-445C6366596B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4E58-4749-9811-445C636659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/>
              <a:t>Матрица</a:t>
            </a:r>
            <a:r>
              <a:rPr lang="ru-RU" sz="1800" b="1" baseline="0"/>
              <a:t> </a:t>
            </a:r>
            <a:r>
              <a:rPr lang="en-US" sz="1800" b="1" baseline="0"/>
              <a:t>SV</a:t>
            </a:r>
            <a:endParaRPr lang="ru-RU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D8E-464B-B6DD-E403781DD8A8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5D8E-464B-B6DD-E403781DD8A8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5D8E-464B-B6DD-E403781DD8A8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5D8E-464B-B6DD-E403781DD8A8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5D8E-464B-B6DD-E403781DD8A8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5D8E-464B-B6DD-E403781DD8A8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5D8E-464B-B6DD-E403781DD8A8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5D8E-464B-B6DD-E403781DD8A8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5D8E-464B-B6DD-E403781DD8A8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5D8E-464B-B6DD-E403781DD8A8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5D8E-464B-B6DD-E403781DD8A8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5D8E-464B-B6DD-E403781DD8A8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5D8E-464B-B6DD-E403781DD8A8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5D8E-464B-B6DD-E403781DD8A8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5D8E-464B-B6DD-E403781DD8A8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8CB-4AD2-B92B-5E94003A4D00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8CB-4AD2-B92B-5E94003A4D00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8CB-4AD2-B92B-5E94003A4D00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8CB-4AD2-B92B-5E94003A4D00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8CB-4AD2-B92B-5E94003A4D00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8CB-4AD2-B92B-5E94003A4D00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8CB-4AD2-B92B-5E94003A4D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Матрица </a:t>
            </a:r>
            <a:r>
              <a:rPr lang="en-US" sz="1800" b="1" i="0" baseline="0">
                <a:effectLst/>
              </a:rPr>
              <a:t>SV. </a:t>
            </a:r>
            <a:r>
              <a:rPr lang="ru-RU" sz="1800" b="1" i="0" baseline="0">
                <a:effectLst/>
              </a:rPr>
              <a:t>Квадрант </a:t>
            </a:r>
            <a:r>
              <a:rPr lang="en-US" sz="1800" b="1" i="0" baseline="0">
                <a:effectLst/>
              </a:rPr>
              <a:t>I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5ED-484A-8649-7054FD6C8937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5ED-484A-8649-7054FD6C8937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5ED-484A-8649-7054FD6C8937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5ED-484A-8649-7054FD6C8937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5ED-484A-8649-7054FD6C8937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5ED-484A-8649-7054FD6C8937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5ED-484A-8649-7054FD6C8937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5ED-484A-8649-7054FD6C8937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5ED-484A-8649-7054FD6C8937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5ED-484A-8649-7054FD6C8937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5ED-484A-8649-7054FD6C8937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5ED-484A-8649-7054FD6C8937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5ED-484A-8649-7054FD6C8937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7D23-4EBE-BF3F-907FF54807C8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7D23-4EBE-BF3F-907FF54807C8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D63B-404D-A1F9-F531AA36E556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D63B-404D-A1F9-F531AA36E556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D63B-404D-A1F9-F531AA36E556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D63B-404D-A1F9-F531AA36E556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D63B-404D-A1F9-F531AA36E556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D63B-404D-A1F9-F531AA36E556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D63B-404D-A1F9-F531AA36E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2.8595699194715218E-2"/>
          <c:w val="8.6004420389668851E-2"/>
          <c:h val="0.92392498814594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Матрица </a:t>
            </a:r>
            <a:r>
              <a:rPr lang="en-US" sz="1800" b="1" i="0" baseline="0">
                <a:effectLst/>
              </a:rPr>
              <a:t>SV. </a:t>
            </a:r>
            <a:r>
              <a:rPr lang="ru-RU" sz="1800" b="1" i="0" baseline="0">
                <a:effectLst/>
              </a:rPr>
              <a:t>Квадрант </a:t>
            </a:r>
            <a:r>
              <a:rPr lang="en-US" sz="1800" b="1" i="0" baseline="0">
                <a:effectLst/>
              </a:rPr>
              <a:t>RO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CF9-42E0-B20B-6F891BBF668F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CF9-42E0-B20B-6F891BBF668F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3CF9-42E0-B20B-6F891BBF668F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3CF9-42E0-B20B-6F891BBF668F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3CF9-42E0-B20B-6F891BBF668F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3CF9-42E0-B20B-6F891BBF668F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3CF9-42E0-B20B-6F891BBF668F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3CF9-42E0-B20B-6F891BBF668F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3CF9-42E0-B20B-6F891BBF668F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3CF9-42E0-B20B-6F891BBF668F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3CF9-42E0-B20B-6F891BBF668F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3CF9-42E0-B20B-6F891BBF668F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3CF9-42E0-B20B-6F891BBF668F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485-447D-A060-8E310244EF22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1485-447D-A060-8E310244EF22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0-EE84-4181-B3E0-9516F6133A41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EE84-4181-B3E0-9516F6133A41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EE84-4181-B3E0-9516F6133A41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1"/>
          <c:extLst>
            <c:ext xmlns:c16="http://schemas.microsoft.com/office/drawing/2014/chart" uri="{C3380CC4-5D6E-409C-BE32-E72D297353CC}">
              <c16:uniqueId val="{00000003-EE84-4181-B3E0-9516F6133A41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EE84-4181-B3E0-9516F6133A41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EE84-4181-B3E0-9516F6133A41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EE84-4181-B3E0-9516F6133A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0.65000000000000013"/>
          <c:min val="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3.9057580547424947E-2"/>
          <c:w val="8.6004420389668851E-2"/>
          <c:h val="0.9134631067932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Матрица </a:t>
            </a:r>
            <a:r>
              <a:rPr lang="en-US" sz="1800" b="1" i="0" baseline="0">
                <a:effectLst/>
              </a:rPr>
              <a:t>SV. </a:t>
            </a:r>
            <a:r>
              <a:rPr lang="ru-RU" sz="1800" b="1" i="0" baseline="0">
                <a:effectLst/>
              </a:rPr>
              <a:t>Квадрант</a:t>
            </a:r>
            <a:r>
              <a:rPr lang="en-US" sz="1800" b="1" i="0" baseline="0">
                <a:effectLst/>
              </a:rPr>
              <a:t> G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BF15-4CF7-B5CC-761CD0B053C6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BF15-4CF7-B5CC-761CD0B053C6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BF15-4CF7-B5CC-761CD0B053C6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BF15-4CF7-B5CC-761CD0B053C6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BF15-4CF7-B5CC-761CD0B053C6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BF15-4CF7-B5CC-761CD0B053C6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BF15-4CF7-B5CC-761CD0B053C6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BF15-4CF7-B5CC-761CD0B053C6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BF15-4CF7-B5CC-761CD0B053C6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BF15-4CF7-B5CC-761CD0B053C6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BF15-4CF7-B5CC-761CD0B053C6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BF15-4CF7-B5CC-761CD0B053C6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BF15-4CF7-B5CC-761CD0B053C6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3BFF-421A-9266-E7FEBF41E544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3BFF-421A-9266-E7FEBF41E544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1"/>
            <c:extLst>
              <c:ext xmlns:c16="http://schemas.microsoft.com/office/drawing/2014/chart" uri="{C3380CC4-5D6E-409C-BE32-E72D297353CC}">
                <c16:uniqueId val="{00000000-DA25-4119-88BF-C9F5E43F98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9C34-45BE-8F72-198764A5A8CA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9C34-45BE-8F72-198764A5A8CA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9C34-45BE-8F72-198764A5A8CA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9C34-45BE-8F72-198764A5A8CA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9C34-45BE-8F72-198764A5A8CA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9C34-45BE-8F72-198764A5A8CA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9C34-45BE-8F72-198764A5A8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1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4.114995681796689E-2"/>
          <c:w val="8.6004420389668851E-2"/>
          <c:h val="0.9134631067932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Матрица </a:t>
            </a:r>
            <a:r>
              <a:rPr lang="en-US" sz="1800" b="1" i="0" baseline="0">
                <a:effectLst/>
              </a:rPr>
              <a:t>SV. </a:t>
            </a:r>
            <a:r>
              <a:rPr lang="ru-RU" sz="1800" b="1" i="0" baseline="0">
                <a:effectLst/>
              </a:rPr>
              <a:t>Квадрант </a:t>
            </a:r>
            <a:r>
              <a:rPr lang="en-US" sz="1800" b="1" i="0" baseline="0">
                <a:effectLst/>
              </a:rPr>
              <a:t>B4</a:t>
            </a:r>
            <a:endParaRPr lang="ru-R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Итог!$C$2</c:f>
              <c:strCache>
                <c:ptCount val="1"/>
                <c:pt idx="0">
                  <c:v>2021 год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Итог!$C$29</c:f>
              <c:numCache>
                <c:formatCode>0.00%</c:formatCode>
                <c:ptCount val="1"/>
                <c:pt idx="0">
                  <c:v>0.55800000000000005</c:v>
                </c:pt>
              </c:numCache>
            </c:numRef>
          </c:xVal>
          <c:yVal>
            <c:numRef>
              <c:f>Итог!$C$30</c:f>
              <c:numCache>
                <c:formatCode>0.000</c:formatCode>
                <c:ptCount val="1"/>
                <c:pt idx="0">
                  <c:v>2.1603808128890511E-2</c:v>
                </c:pt>
              </c:numCache>
            </c:numRef>
          </c:yVal>
          <c:bubbleSize>
            <c:numRef>
              <c:f>Итог!$C$28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2CBC-47F1-89B4-511C9386A0C1}"/>
            </c:ext>
          </c:extLst>
        </c:ser>
        <c:ser>
          <c:idx val="1"/>
          <c:order val="1"/>
          <c:tx>
            <c:strRef>
              <c:f>Итог!$D$2</c:f>
              <c:strCache>
                <c:ptCount val="1"/>
                <c:pt idx="0">
                  <c:v>2020 год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Итог!$D$29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Итог!$D$30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Итог!$D$28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2CBC-47F1-89B4-511C9386A0C1}"/>
            </c:ext>
          </c:extLst>
        </c:ser>
        <c:ser>
          <c:idx val="2"/>
          <c:order val="2"/>
          <c:tx>
            <c:strRef>
              <c:f>Итог!$E$2</c:f>
              <c:strCache>
                <c:ptCount val="1"/>
                <c:pt idx="0">
                  <c:v>2019 год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Итог!$E$29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Итог!$E$30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Итог!$E$28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2CBC-47F1-89B4-511C9386A0C1}"/>
            </c:ext>
          </c:extLst>
        </c:ser>
        <c:ser>
          <c:idx val="3"/>
          <c:order val="3"/>
          <c:tx>
            <c:strRef>
              <c:f>Итог!$F$2</c:f>
              <c:strCache>
                <c:ptCount val="1"/>
                <c:pt idx="0">
                  <c:v>2018 год</c:v>
                </c:pt>
              </c:strCache>
            </c:strRef>
          </c:tx>
          <c:spPr>
            <a:solidFill>
              <a:schemeClr val="accent4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Итог!$F$29</c:f>
              <c:numCache>
                <c:formatCode>0.00%</c:formatCode>
                <c:ptCount val="1"/>
                <c:pt idx="0">
                  <c:v>0.75470635772293093</c:v>
                </c:pt>
              </c:numCache>
            </c:numRef>
          </c:xVal>
          <c:yVal>
            <c:numRef>
              <c:f>Итог!$F$30</c:f>
              <c:numCache>
                <c:formatCode>0.000</c:formatCode>
                <c:ptCount val="1"/>
                <c:pt idx="0">
                  <c:v>6.673654326774936E-2</c:v>
                </c:pt>
              </c:numCache>
            </c:numRef>
          </c:yVal>
          <c:bubbleSize>
            <c:numRef>
              <c:f>Итог!$F$28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2CBC-47F1-89B4-511C9386A0C1}"/>
            </c:ext>
          </c:extLst>
        </c:ser>
        <c:ser>
          <c:idx val="4"/>
          <c:order val="4"/>
          <c:tx>
            <c:strRef>
              <c:f>Итог!$G$2</c:f>
              <c:strCache>
                <c:ptCount val="1"/>
                <c:pt idx="0">
                  <c:v>2017 год</c:v>
                </c:pt>
              </c:strCache>
            </c:strRef>
          </c:tx>
          <c:spPr>
            <a:solidFill>
              <a:schemeClr val="accent5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ru-RU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Итог!$G$29</c:f>
              <c:numCache>
                <c:formatCode>0.00%</c:formatCode>
                <c:ptCount val="1"/>
                <c:pt idx="0">
                  <c:v>0.76567757942166192</c:v>
                </c:pt>
              </c:numCache>
            </c:numRef>
          </c:xVal>
          <c:yVal>
            <c:numRef>
              <c:f>Итог!$G$30</c:f>
              <c:numCache>
                <c:formatCode>0.000</c:formatCode>
                <c:ptCount val="1"/>
                <c:pt idx="0">
                  <c:v>6.0632655887323882E-2</c:v>
                </c:pt>
              </c:numCache>
            </c:numRef>
          </c:yVal>
          <c:bubbleSize>
            <c:numRef>
              <c:f>Итог!$G$28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2CBC-47F1-89B4-511C9386A0C1}"/>
            </c:ext>
          </c:extLst>
        </c:ser>
        <c:ser>
          <c:idx val="5"/>
          <c:order val="5"/>
          <c:tx>
            <c:strRef>
              <c:f>Итог!$H$2</c:f>
              <c:strCache>
                <c:ptCount val="1"/>
                <c:pt idx="0">
                  <c:v>2016 год</c:v>
                </c:pt>
              </c:strCache>
            </c:strRef>
          </c:tx>
          <c:spPr>
            <a:solidFill>
              <a:schemeClr val="accent6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Итог!$H$29</c:f>
              <c:numCache>
                <c:formatCode>0.00%</c:formatCode>
                <c:ptCount val="1"/>
                <c:pt idx="0">
                  <c:v>0.78334433096167089</c:v>
                </c:pt>
              </c:numCache>
            </c:numRef>
          </c:xVal>
          <c:yVal>
            <c:numRef>
              <c:f>Итог!$H$30</c:f>
              <c:numCache>
                <c:formatCode>0.000</c:formatCode>
                <c:ptCount val="1"/>
                <c:pt idx="0">
                  <c:v>4.4977125651743645E-2</c:v>
                </c:pt>
              </c:numCache>
            </c:numRef>
          </c:yVal>
          <c:bubbleSize>
            <c:numRef>
              <c:f>Итог!$H$28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2CBC-47F1-89B4-511C9386A0C1}"/>
            </c:ext>
          </c:extLst>
        </c:ser>
        <c:ser>
          <c:idx val="6"/>
          <c:order val="6"/>
          <c:tx>
            <c:strRef>
              <c:f>Итог!$I$2</c:f>
              <c:strCache>
                <c:ptCount val="1"/>
                <c:pt idx="0">
                  <c:v>2015 год</c:v>
                </c:pt>
              </c:strCache>
            </c:strRef>
          </c:tx>
          <c:spPr>
            <a:solidFill>
              <a:schemeClr val="accent1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Итог!$I$29</c:f>
              <c:numCache>
                <c:formatCode>0.00%</c:formatCode>
                <c:ptCount val="1"/>
                <c:pt idx="0">
                  <c:v>0.76285704807086219</c:v>
                </c:pt>
              </c:numCache>
            </c:numRef>
          </c:xVal>
          <c:yVal>
            <c:numRef>
              <c:f>Итог!$I$30</c:f>
              <c:numCache>
                <c:formatCode>0.000</c:formatCode>
                <c:ptCount val="1"/>
                <c:pt idx="0">
                  <c:v>5.5858234532483696E-2</c:v>
                </c:pt>
              </c:numCache>
            </c:numRef>
          </c:yVal>
          <c:bubbleSize>
            <c:numRef>
              <c:f>Итог!$I$28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2CBC-47F1-89B4-511C9386A0C1}"/>
            </c:ext>
          </c:extLst>
        </c:ser>
        <c:ser>
          <c:idx val="7"/>
          <c:order val="7"/>
          <c:tx>
            <c:strRef>
              <c:f>Итог!$J$2</c:f>
              <c:strCache>
                <c:ptCount val="1"/>
                <c:pt idx="0">
                  <c:v>2014 год</c:v>
                </c:pt>
              </c:strCache>
            </c:strRef>
          </c:tx>
          <c:spPr>
            <a:solidFill>
              <a:schemeClr val="accent2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Итог!$J$29</c:f>
              <c:numCache>
                <c:formatCode>0.00%</c:formatCode>
                <c:ptCount val="1"/>
                <c:pt idx="0">
                  <c:v>0.85324637837150241</c:v>
                </c:pt>
              </c:numCache>
            </c:numRef>
          </c:xVal>
          <c:yVal>
            <c:numRef>
              <c:f>Итог!$J$30</c:f>
              <c:numCache>
                <c:formatCode>0.000</c:formatCode>
                <c:ptCount val="1"/>
                <c:pt idx="0">
                  <c:v>5.6549086429136107E-2</c:v>
                </c:pt>
              </c:numCache>
            </c:numRef>
          </c:yVal>
          <c:bubbleSize>
            <c:numRef>
              <c:f>Итог!$J$28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7-2CBC-47F1-89B4-511C9386A0C1}"/>
            </c:ext>
          </c:extLst>
        </c:ser>
        <c:ser>
          <c:idx val="8"/>
          <c:order val="8"/>
          <c:tx>
            <c:strRef>
              <c:f>Итог!$K$2</c:f>
              <c:strCache>
                <c:ptCount val="1"/>
                <c:pt idx="0">
                  <c:v>2013 год</c:v>
                </c:pt>
              </c:strCache>
            </c:strRef>
          </c:tx>
          <c:spPr>
            <a:solidFill>
              <a:schemeClr val="accent3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Итог!$K$29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Итог!$K$30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Итог!$K$28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8-2CBC-47F1-89B4-511C9386A0C1}"/>
            </c:ext>
          </c:extLst>
        </c:ser>
        <c:ser>
          <c:idx val="9"/>
          <c:order val="9"/>
          <c:tx>
            <c:strRef>
              <c:f>Итог!$L$2</c:f>
              <c:strCache>
                <c:ptCount val="1"/>
                <c:pt idx="0">
                  <c:v>2012 год</c:v>
                </c:pt>
              </c:strCache>
            </c:strRef>
          </c:tx>
          <c:spPr>
            <a:solidFill>
              <a:schemeClr val="accent4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Итог!$L$29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Итог!$L$30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Итог!$L$28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9-2CBC-47F1-89B4-511C9386A0C1}"/>
            </c:ext>
          </c:extLst>
        </c:ser>
        <c:ser>
          <c:idx val="10"/>
          <c:order val="10"/>
          <c:tx>
            <c:strRef>
              <c:f>Итог!$M$2</c:f>
              <c:strCache>
                <c:ptCount val="1"/>
                <c:pt idx="0">
                  <c:v>2011 год</c:v>
                </c:pt>
              </c:strCache>
            </c:strRef>
          </c:tx>
          <c:spPr>
            <a:solidFill>
              <a:schemeClr val="accent5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Итог!$M$29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Итог!$M$30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Итог!$M$28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A-2CBC-47F1-89B4-511C9386A0C1}"/>
            </c:ext>
          </c:extLst>
        </c:ser>
        <c:ser>
          <c:idx val="11"/>
          <c:order val="11"/>
          <c:tx>
            <c:strRef>
              <c:f>Итог!$N$2</c:f>
              <c:strCache>
                <c:ptCount val="1"/>
                <c:pt idx="0">
                  <c:v>2010 год</c:v>
                </c:pt>
              </c:strCache>
            </c:strRef>
          </c:tx>
          <c:spPr>
            <a:solidFill>
              <a:schemeClr val="accent6">
                <a:lumMod val="6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Итог!$N$29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Итог!$N$30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Итог!$N$28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B-2CBC-47F1-89B4-511C9386A0C1}"/>
            </c:ext>
          </c:extLst>
        </c:ser>
        <c:ser>
          <c:idx val="12"/>
          <c:order val="12"/>
          <c:tx>
            <c:strRef>
              <c:f>Итог!$O$2</c:f>
              <c:strCache>
                <c:ptCount val="1"/>
                <c:pt idx="0">
                  <c:v>2009 год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Итог!$O$29</c:f>
              <c:numCache>
                <c:formatCode>0.00%</c:formatCode>
                <c:ptCount val="1"/>
                <c:pt idx="0">
                  <c:v>0.93599872739805934</c:v>
                </c:pt>
              </c:numCache>
            </c:numRef>
          </c:xVal>
          <c:yVal>
            <c:numRef>
              <c:f>Итог!$O$30</c:f>
              <c:numCache>
                <c:formatCode>0.000</c:formatCode>
                <c:ptCount val="1"/>
                <c:pt idx="0">
                  <c:v>5.0576495036762835E-2</c:v>
                </c:pt>
              </c:numCache>
            </c:numRef>
          </c:yVal>
          <c:bubbleSize>
            <c:numRef>
              <c:f>Итог!$O$28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C-2CBC-47F1-89B4-511C9386A0C1}"/>
            </c:ext>
          </c:extLst>
        </c:ser>
        <c:ser>
          <c:idx val="13"/>
          <c:order val="13"/>
          <c:tx>
            <c:strRef>
              <c:f>Итог!$P$2</c:f>
              <c:strCache>
                <c:ptCount val="1"/>
                <c:pt idx="0">
                  <c:v>2008 год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Итог!$P$29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Итог!$P$30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Итог!$P$28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D4EE-409D-93DC-1C53CC471270}"/>
            </c:ext>
          </c:extLst>
        </c:ser>
        <c:ser>
          <c:idx val="14"/>
          <c:order val="14"/>
          <c:tx>
            <c:strRef>
              <c:f>Итог!$Q$2</c:f>
              <c:strCache>
                <c:ptCount val="1"/>
                <c:pt idx="0">
                  <c:v>2007 год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Итог!$Q$29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Итог!$Q$30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Итог!$Q$28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D4EE-409D-93DC-1C53CC471270}"/>
            </c:ext>
          </c:extLst>
        </c:ser>
        <c:ser>
          <c:idx val="15"/>
          <c:order val="15"/>
          <c:tx>
            <c:strRef>
              <c:f>Итог!$R$2</c:f>
              <c:strCache>
                <c:ptCount val="1"/>
                <c:pt idx="0">
                  <c:v>2006 год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Итог!$R$29</c:f>
              <c:numCache>
                <c:formatCode>0.00%</c:formatCode>
                <c:ptCount val="1"/>
                <c:pt idx="0">
                  <c:v>0.65774804307121126</c:v>
                </c:pt>
              </c:numCache>
            </c:numRef>
          </c:xVal>
          <c:yVal>
            <c:numRef>
              <c:f>Итог!$R$30</c:f>
              <c:numCache>
                <c:formatCode>0.000</c:formatCode>
                <c:ptCount val="1"/>
                <c:pt idx="0">
                  <c:v>2.3413284605466513E-2</c:v>
                </c:pt>
              </c:numCache>
            </c:numRef>
          </c:yVal>
          <c:bubbleSize>
            <c:numRef>
              <c:f>Итог!$R$28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BE4-49C6-9435-1851066A092F}"/>
            </c:ext>
          </c:extLst>
        </c:ser>
        <c:ser>
          <c:idx val="16"/>
          <c:order val="16"/>
          <c:tx>
            <c:strRef>
              <c:f>Итог!$S$2</c:f>
              <c:strCache>
                <c:ptCount val="1"/>
                <c:pt idx="0">
                  <c:v>2005 год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Итог!$S$29</c:f>
              <c:numCache>
                <c:formatCode>0.00%</c:formatCode>
                <c:ptCount val="1"/>
                <c:pt idx="0">
                  <c:v>0.57937160805093801</c:v>
                </c:pt>
              </c:numCache>
            </c:numRef>
          </c:xVal>
          <c:yVal>
            <c:numRef>
              <c:f>Итог!$S$30</c:f>
              <c:numCache>
                <c:formatCode>0.000</c:formatCode>
                <c:ptCount val="1"/>
                <c:pt idx="0">
                  <c:v>1.2612521779679501E-2</c:v>
                </c:pt>
              </c:numCache>
            </c:numRef>
          </c:yVal>
          <c:bubbleSize>
            <c:numRef>
              <c:f>Итог!$S$28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1-1BE4-49C6-9435-1851066A092F}"/>
            </c:ext>
          </c:extLst>
        </c:ser>
        <c:ser>
          <c:idx val="17"/>
          <c:order val="17"/>
          <c:tx>
            <c:strRef>
              <c:f>Итог!$T$2</c:f>
              <c:strCache>
                <c:ptCount val="1"/>
                <c:pt idx="0">
                  <c:v>2004 год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Итог!$T$29</c:f>
              <c:numCache>
                <c:formatCode>0.00%</c:formatCode>
                <c:ptCount val="1"/>
                <c:pt idx="0">
                  <c:v>0.88314144163003272</c:v>
                </c:pt>
              </c:numCache>
            </c:numRef>
          </c:xVal>
          <c:yVal>
            <c:numRef>
              <c:f>Итог!$T$30</c:f>
              <c:numCache>
                <c:formatCode>0.000</c:formatCode>
                <c:ptCount val="1"/>
                <c:pt idx="0">
                  <c:v>4.0096370152443779E-2</c:v>
                </c:pt>
              </c:numCache>
            </c:numRef>
          </c:yVal>
          <c:bubbleSize>
            <c:numRef>
              <c:f>Итог!$T$28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2-1BE4-49C6-9435-1851066A092F}"/>
            </c:ext>
          </c:extLst>
        </c:ser>
        <c:ser>
          <c:idx val="18"/>
          <c:order val="18"/>
          <c:tx>
            <c:strRef>
              <c:f>Итог!$U$2</c:f>
              <c:strCache>
                <c:ptCount val="1"/>
                <c:pt idx="0">
                  <c:v>2003 год</c:v>
                </c:pt>
              </c:strCache>
            </c:strRef>
          </c:tx>
          <c:spPr>
            <a:solidFill>
              <a:schemeClr val="accent1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Итог!$U$29</c:f>
              <c:numCache>
                <c:formatCode>0.00%</c:formatCode>
                <c:ptCount val="1"/>
                <c:pt idx="0">
                  <c:v>0.58500924986572778</c:v>
                </c:pt>
              </c:numCache>
            </c:numRef>
          </c:xVal>
          <c:yVal>
            <c:numRef>
              <c:f>Итог!$U$30</c:f>
              <c:numCache>
                <c:formatCode>0.000</c:formatCode>
                <c:ptCount val="1"/>
                <c:pt idx="0">
                  <c:v>1.2036725360695636E-2</c:v>
                </c:pt>
              </c:numCache>
            </c:numRef>
          </c:yVal>
          <c:bubbleSize>
            <c:numRef>
              <c:f>Итог!$U$28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3-1BE4-49C6-9435-1851066A092F}"/>
            </c:ext>
          </c:extLst>
        </c:ser>
        <c:ser>
          <c:idx val="19"/>
          <c:order val="19"/>
          <c:tx>
            <c:strRef>
              <c:f>Итог!$V$2</c:f>
              <c:strCache>
                <c:ptCount val="1"/>
                <c:pt idx="0">
                  <c:v>2002 год</c:v>
                </c:pt>
              </c:strCache>
            </c:strRef>
          </c:tx>
          <c:spPr>
            <a:solidFill>
              <a:schemeClr val="accent2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Итог!$V$29</c:f>
              <c:numCache>
                <c:formatCode>0.00%</c:formatCode>
                <c:ptCount val="1"/>
                <c:pt idx="0">
                  <c:v>0.5267019204709471</c:v>
                </c:pt>
              </c:numCache>
            </c:numRef>
          </c:xVal>
          <c:yVal>
            <c:numRef>
              <c:f>Итог!$V$30</c:f>
              <c:numCache>
                <c:formatCode>0.000</c:formatCode>
                <c:ptCount val="1"/>
                <c:pt idx="0">
                  <c:v>3.1571492023094727E-3</c:v>
                </c:pt>
              </c:numCache>
            </c:numRef>
          </c:yVal>
          <c:bubbleSize>
            <c:numRef>
              <c:f>Итог!$V$28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4-1BE4-49C6-9435-1851066A092F}"/>
            </c:ext>
          </c:extLst>
        </c:ser>
        <c:ser>
          <c:idx val="20"/>
          <c:order val="20"/>
          <c:tx>
            <c:strRef>
              <c:f>Итог!$W$2</c:f>
              <c:strCache>
                <c:ptCount val="1"/>
                <c:pt idx="0">
                  <c:v>2001 год</c:v>
                </c:pt>
              </c:strCache>
            </c:strRef>
          </c:tx>
          <c:spPr>
            <a:solidFill>
              <a:schemeClr val="accent3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Итог!$W$29</c:f>
              <c:numCache>
                <c:formatCode>0.00%</c:formatCode>
                <c:ptCount val="1"/>
                <c:pt idx="0">
                  <c:v>0.55801108404990307</c:v>
                </c:pt>
              </c:numCache>
            </c:numRef>
          </c:xVal>
          <c:yVal>
            <c:numRef>
              <c:f>Итог!$W$30</c:f>
              <c:numCache>
                <c:formatCode>0.000</c:formatCode>
                <c:ptCount val="1"/>
                <c:pt idx="0">
                  <c:v>2.1559985213410293E-2</c:v>
                </c:pt>
              </c:numCache>
            </c:numRef>
          </c:yVal>
          <c:bubbleSize>
            <c:numRef>
              <c:f>Итог!$W$28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5-1BE4-49C6-9435-1851066A092F}"/>
            </c:ext>
          </c:extLst>
        </c:ser>
        <c:ser>
          <c:idx val="21"/>
          <c:order val="21"/>
          <c:tx>
            <c:strRef>
              <c:f>Итог!$X$2</c:f>
              <c:strCache>
                <c:ptCount val="1"/>
                <c:pt idx="0">
                  <c:v>2000 год</c:v>
                </c:pt>
              </c:strCache>
            </c:strRef>
          </c:tx>
          <c:spPr>
            <a:solidFill>
              <a:schemeClr val="accent4">
                <a:lumMod val="80000"/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Итог!$X$29</c:f>
              <c:numCache>
                <c:formatCode>0.00%</c:formatCode>
                <c:ptCount val="1"/>
                <c:pt idx="0">
                  <c:v>0.55402595637697893</c:v>
                </c:pt>
              </c:numCache>
            </c:numRef>
          </c:xVal>
          <c:yVal>
            <c:numRef>
              <c:f>Итог!$X$30</c:f>
              <c:numCache>
                <c:formatCode>0.000</c:formatCode>
                <c:ptCount val="1"/>
                <c:pt idx="0">
                  <c:v>2.4540416923211961E-2</c:v>
                </c:pt>
              </c:numCache>
            </c:numRef>
          </c:yVal>
          <c:bubbleSize>
            <c:numRef>
              <c:f>Итог!$X$28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6-1BE4-49C6-9435-1851066A092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30"/>
        <c:showNegBubbles val="0"/>
        <c:axId val="1324671999"/>
        <c:axId val="428812671"/>
      </c:bubbleChart>
      <c:valAx>
        <c:axId val="1324671999"/>
        <c:scaling>
          <c:orientation val="minMax"/>
          <c:max val="1"/>
          <c:min val="0.650000000000000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CRSV - </a:t>
                </a:r>
                <a:r>
                  <a:rPr lang="ru-RU" sz="1800" b="0" i="0" baseline="0">
                    <a:effectLst/>
                  </a:rPr>
                  <a:t>доля отраслевого рынка, контролируемая группой доминирующих альфа-компаний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8812671"/>
        <c:crossesAt val="0.1"/>
        <c:crossBetween val="midCat"/>
      </c:valAx>
      <c:valAx>
        <c:axId val="428812671"/>
        <c:scaling>
          <c:logBase val="10"/>
          <c:orientation val="minMax"/>
          <c:max val="0.1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HTSV - </a:t>
                </a:r>
                <a:r>
                  <a:rPr lang="ru-RU" sz="1800" b="0" i="0" baseline="0">
                    <a:effectLst/>
                  </a:rPr>
                  <a:t>уровень дифференициации между доминирующими в подотраслях альфами</a:t>
                </a:r>
                <a:endParaRPr lang="ru-RU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stealth" w="lg" len="lg"/>
            <a:tailEnd type="stealth" w="lg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4671999"/>
        <c:crossesAt val="0.65000000000000013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579492487091773"/>
          <c:y val="5.5796590711760505E-2"/>
          <c:w val="8.6004420389668851E-2"/>
          <c:h val="0.894631720358359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521" cy="609510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7C166AA-DEBA-427B-AA22-3600E4B4B6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1994657" y="1891250"/>
          <a:ext cx="5489903" cy="3117769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29D11F7-AC49-4D87-9FE3-56CC93778B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0.21486</cdr:x>
      <cdr:y>0.31029</cdr:y>
    </cdr:from>
    <cdr:to>
      <cdr:x>0.80622</cdr:x>
      <cdr:y>0.82181</cdr:y>
    </cdr:to>
    <cdr:grpSp>
      <cdr:nvGrpSpPr>
        <cdr:cNvPr id="8" name="Группа 7">
          <a:extLst xmlns:a="http://schemas.openxmlformats.org/drawingml/2006/main">
            <a:ext uri="{FF2B5EF4-FFF2-40B4-BE49-F238E27FC236}">
              <a16:creationId xmlns:a16="http://schemas.microsoft.com/office/drawing/2014/main" id="{AE040FA5-EC6D-4DC5-89C2-078A20E23857}"/>
            </a:ext>
          </a:extLst>
        </cdr:cNvPr>
        <cdr:cNvGrpSpPr/>
      </cdr:nvGrpSpPr>
      <cdr:grpSpPr>
        <a:xfrm xmlns:a="http://schemas.openxmlformats.org/drawingml/2006/main">
          <a:off x="2000795" y="1888051"/>
          <a:ext cx="5506797" cy="3112494"/>
          <a:chOff x="0" y="0"/>
          <a:chExt cx="185404" cy="110733"/>
        </a:xfrm>
        <a:noFill xmlns:a="http://schemas.openxmlformats.org/drawingml/2006/main"/>
      </cdr:grpSpPr>
      <cdr:sp macro="" textlink="">
        <cdr:nvSpPr>
          <cdr:cNvPr id="9" name="TextBox 2">
            <a:extLst xmlns:a="http://schemas.openxmlformats.org/drawingml/2006/main">
              <a:ext uri="{FF2B5EF4-FFF2-40B4-BE49-F238E27FC236}">
                <a16:creationId xmlns:a16="http://schemas.microsoft.com/office/drawing/2014/main" id="{2D9A90A1-76F4-41BA-B98F-4C0CBDE620E4}"/>
              </a:ext>
            </a:extLst>
          </cdr:cNvPr>
          <cdr:cNvSpPr txBox="1"/>
        </cdr:nvSpPr>
        <cdr:spPr>
          <a:xfrm xmlns:a="http://schemas.openxmlformats.org/drawingml/2006/main">
            <a:off x="141752" y="2418"/>
            <a:ext cx="39428" cy="3481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G   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8B603BDF-F5EB-4551-8890-1E3DBF0699C6}"/>
              </a:ext>
            </a:extLst>
          </cdr:cNvPr>
          <cdr:cNvSpPr txBox="1"/>
        </cdr:nvSpPr>
        <cdr:spPr>
          <a:xfrm xmlns:a="http://schemas.openxmlformats.org/drawingml/2006/main">
            <a:off x="3755" y="0"/>
            <a:ext cx="24408" cy="36266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 baseline="0">
                <a:solidFill>
                  <a:schemeClr val="bg1">
                    <a:lumMod val="50000"/>
                  </a:schemeClr>
                </a:solidFill>
              </a:rPr>
              <a:t>I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1" name="TextBox 4">
            <a:extLst xmlns:a="http://schemas.openxmlformats.org/drawingml/2006/main">
              <a:ext uri="{FF2B5EF4-FFF2-40B4-BE49-F238E27FC236}">
                <a16:creationId xmlns:a16="http://schemas.microsoft.com/office/drawing/2014/main" id="{7E382082-A521-493B-ABB0-EC07B019FA46}"/>
              </a:ext>
            </a:extLst>
          </cdr:cNvPr>
          <cdr:cNvSpPr txBox="1"/>
        </cdr:nvSpPr>
        <cdr:spPr>
          <a:xfrm xmlns:a="http://schemas.openxmlformats.org/drawingml/2006/main">
            <a:off x="0" y="70046"/>
            <a:ext cx="48346" cy="3723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RO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  <cdr:sp macro="" textlink="">
        <cdr:nvSpPr>
          <cdr:cNvPr id="12" name="TextBox 5">
            <a:extLst xmlns:a="http://schemas.openxmlformats.org/drawingml/2006/main">
              <a:ext uri="{FF2B5EF4-FFF2-40B4-BE49-F238E27FC236}">
                <a16:creationId xmlns:a16="http://schemas.microsoft.com/office/drawing/2014/main" id="{E1D82E06-DF86-4D0E-83FE-5A17573F8B91}"/>
              </a:ext>
            </a:extLst>
          </cdr:cNvPr>
          <cdr:cNvSpPr txBox="1"/>
        </cdr:nvSpPr>
        <cdr:spPr>
          <a:xfrm xmlns:a="http://schemas.openxmlformats.org/drawingml/2006/main">
            <a:off x="138936" y="69631"/>
            <a:ext cx="46468" cy="41102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2400" b="1">
                <a:solidFill>
                  <a:schemeClr val="bg1">
                    <a:lumMod val="50000"/>
                  </a:schemeClr>
                </a:solidFill>
              </a:rPr>
              <a:t>B4</a:t>
            </a:r>
            <a:endParaRPr lang="ru-RU" sz="2400" b="1">
              <a:solidFill>
                <a:schemeClr val="bg1">
                  <a:lumMod val="50000"/>
                </a:schemeClr>
              </a:solidFill>
            </a:endParaRP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68AF6B4-FD3C-4F87-864D-14121B3966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3D54F826-1DCF-4631-996F-2E17F18421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73FAD4-B897-43F2-A046-6D7AEDCF2B6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CC771E-7FF4-4F95-B09A-E651BD8F5E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/>
  </sheetViews>
  <sheetFormatPr defaultColWidth="8.73046875" defaultRowHeight="18" x14ac:dyDescent="0.55000000000000004"/>
  <cols>
    <col min="1" max="1" width="5.59765625" style="1" customWidth="1"/>
    <col min="2" max="2" width="12.3984375" style="1" customWidth="1"/>
    <col min="3" max="16384" width="8.73046875" style="1"/>
  </cols>
  <sheetData>
    <row r="1" spans="1:3" x14ac:dyDescent="0.55000000000000004">
      <c r="B1" s="2" t="s">
        <v>33</v>
      </c>
    </row>
    <row r="2" spans="1:3" x14ac:dyDescent="0.55000000000000004">
      <c r="B2" s="2"/>
    </row>
    <row r="3" spans="1:3" x14ac:dyDescent="0.55000000000000004">
      <c r="B3" s="1" t="s">
        <v>54</v>
      </c>
    </row>
    <row r="5" spans="1:3" x14ac:dyDescent="0.55000000000000004">
      <c r="A5" s="12"/>
      <c r="B5" s="13" t="s">
        <v>86</v>
      </c>
      <c r="C5" s="11"/>
    </row>
    <row r="6" spans="1:3" x14ac:dyDescent="0.55000000000000004">
      <c r="C6" s="1" t="s">
        <v>85</v>
      </c>
    </row>
    <row r="7" spans="1:3" x14ac:dyDescent="0.55000000000000004">
      <c r="C7" s="1" t="s">
        <v>34</v>
      </c>
    </row>
    <row r="8" spans="1:3" x14ac:dyDescent="0.55000000000000004">
      <c r="C8" s="1" t="s">
        <v>55</v>
      </c>
    </row>
    <row r="9" spans="1:3" x14ac:dyDescent="0.55000000000000004">
      <c r="C9" s="1" t="s">
        <v>36</v>
      </c>
    </row>
    <row r="10" spans="1:3" x14ac:dyDescent="0.55000000000000004">
      <c r="C10" s="1" t="s">
        <v>87</v>
      </c>
    </row>
    <row r="11" spans="1:3" x14ac:dyDescent="0.55000000000000004">
      <c r="C11" s="1" t="s">
        <v>35</v>
      </c>
    </row>
    <row r="12" spans="1:3" x14ac:dyDescent="0.55000000000000004">
      <c r="A12" s="12"/>
      <c r="B12" s="14" t="s">
        <v>37</v>
      </c>
      <c r="C12" s="11"/>
    </row>
    <row r="13" spans="1:3" x14ac:dyDescent="0.55000000000000004">
      <c r="A13" s="12"/>
      <c r="B13" s="11"/>
      <c r="C13" s="12" t="s">
        <v>38</v>
      </c>
    </row>
    <row r="14" spans="1:3" x14ac:dyDescent="0.55000000000000004">
      <c r="A14" s="14"/>
      <c r="B14" s="11"/>
      <c r="C14" s="12" t="s">
        <v>39</v>
      </c>
    </row>
    <row r="15" spans="1:3" x14ac:dyDescent="0.55000000000000004">
      <c r="A15" s="11"/>
      <c r="B15" s="12"/>
      <c r="C15" s="11"/>
    </row>
  </sheetData>
  <sheetProtection algorithmName="SHA-512" hashValue="QzQMwOI0mtRrWwupzGWW2yC5ZDDLSKMONRHSBINkuaTMAbhyjEGsrldcwfYq0bmjMsPSQJyG7HZBJpaWe5E+iw==" saltValue="ionqxYGQ6AaGS6jvss1yYw==" spinCount="100000" sheet="1" formatCells="0" formatColumns="0" formatRow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Итог!J3</f>
        <v>0.17370117956721479</v>
      </c>
      <c r="C2" s="23">
        <f>LARGE($B$2:$B$26,ROW(A2)-1)</f>
        <v>0.24053679848530066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0.24053679848530066</v>
      </c>
      <c r="AE2" s="19"/>
      <c r="AF2" s="20">
        <v>1</v>
      </c>
      <c r="AG2" s="26">
        <f t="shared" ref="AG2:AG12" ca="1" si="0">C2/SUM(INDIRECT("C$2:C$"&amp;$A$28))</f>
        <v>0.28190778722599069</v>
      </c>
      <c r="AH2" s="19">
        <f ca="1">AF2*AG2</f>
        <v>0.28190778722599069</v>
      </c>
      <c r="AI2" s="19">
        <f ca="1">1/(2*SUM(AH$2:AH2)-1)</f>
        <v>-2.2926082212669745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Итог!J4</f>
        <v>0.24053679848530066</v>
      </c>
      <c r="C3" s="23">
        <f t="shared" ref="C3:C26" si="1">LARGE($B$2:$B$26,ROW(A3)-1)</f>
        <v>0.17370117956721479</v>
      </c>
      <c r="D3" s="28">
        <f t="shared" ref="D3:D26" si="2">E3*(1/(AF3*(AF3-1)))</f>
        <v>0.69238677332131582</v>
      </c>
      <c r="E3" s="29">
        <f>SUM(F3:AC3)</f>
        <v>1.3847735466426316</v>
      </c>
      <c r="F3" s="24">
        <f>(C$2/F$27)/((SUM(C$2:C3)-C$2)/(AF3-F$27))</f>
        <v>1.3847735466426316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0.41423797805251544</v>
      </c>
      <c r="AE3" s="19"/>
      <c r="AF3" s="20">
        <v>2</v>
      </c>
      <c r="AG3" s="26">
        <f t="shared" ca="1" si="0"/>
        <v>0.20357681435312874</v>
      </c>
      <c r="AH3" s="19">
        <f t="shared" ref="AH3:AH26" ca="1" si="3">AF3*AG3</f>
        <v>0.40715362870625749</v>
      </c>
      <c r="AI3" s="19">
        <f ca="1">1/(2*SUM(AH$2:AH3)-1)</f>
        <v>2.6446432633254982</v>
      </c>
      <c r="AJ3" s="19">
        <f t="shared" ref="AJ3:AJ26" si="4">1/AF3</f>
        <v>0.5</v>
      </c>
      <c r="AK3" s="19">
        <f t="shared" ref="AK3:AK26" ca="1" si="5">(AI3-AJ3)/(1-AJ3)</f>
        <v>4.2892865266509963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Итог!J5</f>
        <v>9.3685328062544954E-2</v>
      </c>
      <c r="C4" s="23">
        <f t="shared" si="1"/>
        <v>0.16641144439497643</v>
      </c>
      <c r="D4" s="37">
        <f t="shared" si="2"/>
        <v>0.4431789454889149</v>
      </c>
      <c r="E4" s="29">
        <f t="shared" ref="E4:E26" si="7">SUM(F4:AC4)</f>
        <v>2.6590736729334896</v>
      </c>
      <c r="F4" s="24">
        <f t="shared" ref="F4:F14" si="8">(AD$2/F$27)/((AD4-AD$2)/(AF4-F$27))</f>
        <v>1.4144538105238931</v>
      </c>
      <c r="G4" s="24">
        <f t="shared" ref="G4:G14" si="9">(AD$3/G$27)/((AD4-AD$3)/(AF4-G$27))</f>
        <v>1.2446198624095963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0.58064942244749185</v>
      </c>
      <c r="AE4" s="30">
        <f t="shared" ref="AE4:AE26" si="10">D4-D3</f>
        <v>-0.24920782783240092</v>
      </c>
      <c r="AF4" s="20">
        <v>3</v>
      </c>
      <c r="AG4" s="26">
        <f t="shared" ca="1" si="0"/>
        <v>0.19503328535960232</v>
      </c>
      <c r="AH4" s="19">
        <f t="shared" ca="1" si="3"/>
        <v>0.58509985607880699</v>
      </c>
      <c r="AI4" s="19">
        <f ca="1">1/(2*SUM(AH$2:AH4)-1)</f>
        <v>0.64586025945361414</v>
      </c>
      <c r="AJ4" s="19">
        <f t="shared" si="4"/>
        <v>0.33333333333333331</v>
      </c>
      <c r="AK4" s="19">
        <f t="shared" ca="1" si="5"/>
        <v>0.46879038918042121</v>
      </c>
      <c r="AL4" s="27"/>
    </row>
    <row r="5" spans="1:38" x14ac:dyDescent="0.45">
      <c r="A5" s="18" t="b">
        <f t="shared" si="6"/>
        <v>0</v>
      </c>
      <c r="B5" s="23">
        <f>Итог!J6</f>
        <v>0.16641144439497643</v>
      </c>
      <c r="C5" s="23">
        <f t="shared" si="1"/>
        <v>0.10346531504865532</v>
      </c>
      <c r="D5" s="37">
        <f t="shared" si="2"/>
        <v>0.41936531166331847</v>
      </c>
      <c r="E5" s="29">
        <f t="shared" si="7"/>
        <v>5.0323837399598217</v>
      </c>
      <c r="F5" s="24">
        <f t="shared" si="8"/>
        <v>1.6267950499636026</v>
      </c>
      <c r="G5" s="24">
        <f t="shared" si="9"/>
        <v>1.5349153402704763</v>
      </c>
      <c r="H5" s="24">
        <f t="shared" ref="H5:H14" si="11">(AD$4/H$27)/((AD5-AD$4)/(AF5-H$27))</f>
        <v>1.8706733497257424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0.68411473749614715</v>
      </c>
      <c r="AE5" s="30">
        <f t="shared" si="10"/>
        <v>-2.3813633825596425E-2</v>
      </c>
      <c r="AF5" s="20">
        <v>4</v>
      </c>
      <c r="AG5" s="26">
        <f t="shared" ca="1" si="0"/>
        <v>0.12126077258731317</v>
      </c>
      <c r="AH5" s="19">
        <f t="shared" ca="1" si="3"/>
        <v>0.48504309034925269</v>
      </c>
      <c r="AI5" s="19">
        <f ca="1">1/(2*SUM(AH$2:AH5)-1)</f>
        <v>0.39707613390314034</v>
      </c>
      <c r="AJ5" s="19">
        <f t="shared" si="4"/>
        <v>0.25</v>
      </c>
      <c r="AK5" s="19">
        <f t="shared" ca="1" si="5"/>
        <v>0.19610151187085378</v>
      </c>
      <c r="AL5" s="27"/>
    </row>
    <row r="6" spans="1:38" x14ac:dyDescent="0.45">
      <c r="A6" s="18" t="b">
        <f t="shared" si="6"/>
        <v>0</v>
      </c>
      <c r="B6" s="23">
        <f>Итог!J7</f>
        <v>7.5446312812810362E-2</v>
      </c>
      <c r="C6" s="23">
        <f t="shared" si="1"/>
        <v>9.3685328062544954E-2</v>
      </c>
      <c r="D6" s="37">
        <f t="shared" si="2"/>
        <v>0.36444736586743259</v>
      </c>
      <c r="E6" s="29">
        <f t="shared" si="7"/>
        <v>7.2889473173486516</v>
      </c>
      <c r="F6" s="24">
        <f t="shared" si="8"/>
        <v>1.7908300323270956</v>
      </c>
      <c r="G6" s="24">
        <f t="shared" si="9"/>
        <v>1.7090807552044789</v>
      </c>
      <c r="H6" s="24">
        <f t="shared" si="11"/>
        <v>1.9634712261458671</v>
      </c>
      <c r="I6" s="24">
        <f t="shared" ref="I6:I14" si="12">($AD$5/I$27)/((AD6-$AD$5)/(AF6-I$27))</f>
        <v>1.8255653036712103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0.77780006555869208</v>
      </c>
      <c r="AE6" s="30">
        <f t="shared" si="10"/>
        <v>-5.4917945795885881E-2</v>
      </c>
      <c r="AF6" s="20">
        <v>5</v>
      </c>
      <c r="AG6" s="26">
        <f t="shared" ca="1" si="0"/>
        <v>0.10979868234700491</v>
      </c>
      <c r="AH6" s="19">
        <f t="shared" ca="1" si="3"/>
        <v>0.54899341173502458</v>
      </c>
      <c r="AI6" s="19">
        <f ca="1">1/(2*SUM(AH$2:AH6)-1)</f>
        <v>0.27651842467849358</v>
      </c>
      <c r="AJ6" s="19">
        <f t="shared" si="4"/>
        <v>0.2</v>
      </c>
      <c r="AK6" s="19">
        <f t="shared" ca="1" si="5"/>
        <v>9.5648030848116961E-2</v>
      </c>
      <c r="AL6" s="27"/>
    </row>
    <row r="7" spans="1:38" x14ac:dyDescent="0.45">
      <c r="A7" s="18">
        <f t="shared" si="6"/>
        <v>7</v>
      </c>
      <c r="B7" s="23">
        <f>Итог!J8</f>
        <v>0.10346531504865532</v>
      </c>
      <c r="C7" s="23">
        <f t="shared" si="1"/>
        <v>7.5446312812810362E-2</v>
      </c>
      <c r="D7" s="37">
        <f t="shared" si="2"/>
        <v>0.33548030122139211</v>
      </c>
      <c r="E7" s="29">
        <f t="shared" si="7"/>
        <v>10.064409036641763</v>
      </c>
      <c r="F7" s="24">
        <f t="shared" si="8"/>
        <v>1.9628940560222301</v>
      </c>
      <c r="G7" s="24">
        <f t="shared" si="9"/>
        <v>1.8871528551687251</v>
      </c>
      <c r="H7" s="24">
        <f t="shared" si="11"/>
        <v>2.1300656879284974</v>
      </c>
      <c r="I7" s="24">
        <f t="shared" si="12"/>
        <v>2.022432745154759</v>
      </c>
      <c r="J7" s="24">
        <f t="shared" ref="J7:J14" si="13">($AD$6/J$27)/((AD7-$AD$6)/(AF7-J$27))</f>
        <v>2.0618636923675515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0.85324637837150241</v>
      </c>
      <c r="AE7" s="30">
        <f t="shared" si="10"/>
        <v>-2.8967064646040486E-2</v>
      </c>
      <c r="AF7" s="20">
        <v>6</v>
      </c>
      <c r="AG7" s="26">
        <f t="shared" ca="1" si="0"/>
        <v>8.8422658126960291E-2</v>
      </c>
      <c r="AH7" s="19">
        <f t="shared" ca="1" si="3"/>
        <v>0.5305359487617618</v>
      </c>
      <c r="AI7" s="19">
        <f ca="1">1/(2*SUM(AH$2:AH7)-1)</f>
        <v>0.21379090535761341</v>
      </c>
      <c r="AJ7" s="19">
        <f t="shared" si="4"/>
        <v>0.16666666666666666</v>
      </c>
      <c r="AK7" s="19">
        <f t="shared" ca="1" si="5"/>
        <v>5.6549086429136107E-2</v>
      </c>
      <c r="AL7" s="27"/>
    </row>
    <row r="8" spans="1:38" x14ac:dyDescent="0.45">
      <c r="A8" s="18" t="b">
        <f t="shared" si="6"/>
        <v>0</v>
      </c>
      <c r="B8" s="23">
        <f>Итог!J9</f>
        <v>2.3028713728675078E-2</v>
      </c>
      <c r="C8" s="23">
        <f t="shared" si="1"/>
        <v>4.3948785941085242E-2</v>
      </c>
      <c r="D8" s="37">
        <f t="shared" si="2"/>
        <v>0.35803301239284036</v>
      </c>
      <c r="E8" s="29">
        <f t="shared" si="7"/>
        <v>15.037386520499295</v>
      </c>
      <c r="F8" s="24">
        <f t="shared" si="8"/>
        <v>2.1978259411856746</v>
      </c>
      <c r="G8" s="24">
        <f t="shared" si="9"/>
        <v>2.1442789849566939</v>
      </c>
      <c r="H8" s="24">
        <f t="shared" si="11"/>
        <v>2.4457736356470541</v>
      </c>
      <c r="I8" s="24">
        <f t="shared" si="12"/>
        <v>2.4079454916997691</v>
      </c>
      <c r="J8" s="24">
        <f t="shared" si="13"/>
        <v>2.6058023274872983</v>
      </c>
      <c r="K8" s="24">
        <f>($AD$7/K$27)/((AD8-$AD$7)/(AF8-K$27))</f>
        <v>3.2357601395228048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0.89719516431258761</v>
      </c>
      <c r="AE8" s="30">
        <f t="shared" si="10"/>
        <v>2.2552711171448248E-2</v>
      </c>
      <c r="AF8" s="20">
        <v>7</v>
      </c>
      <c r="AG8" s="26">
        <f t="shared" ca="1" si="0"/>
        <v>5.1507732180434751E-2</v>
      </c>
      <c r="AH8" s="19">
        <f t="shared" ca="1" si="3"/>
        <v>0.36055412526304326</v>
      </c>
      <c r="AI8" s="19">
        <f ca="1">1/(2*SUM(AH$2:AH8)-1)</f>
        <v>0.18523404250799502</v>
      </c>
      <c r="AJ8" s="19">
        <f t="shared" si="4"/>
        <v>0.14285714285714285</v>
      </c>
      <c r="AK8" s="19">
        <f t="shared" ca="1" si="5"/>
        <v>4.9439716259327533E-2</v>
      </c>
      <c r="AL8" s="27"/>
    </row>
    <row r="9" spans="1:38" x14ac:dyDescent="0.45">
      <c r="A9" s="18">
        <f t="shared" si="6"/>
        <v>9</v>
      </c>
      <c r="B9" s="23">
        <f>Итог!J10</f>
        <v>0</v>
      </c>
      <c r="C9" s="23">
        <f t="shared" si="1"/>
        <v>4.0220746879846572E-2</v>
      </c>
      <c r="D9" s="37">
        <f t="shared" si="2"/>
        <v>0.351684652468364</v>
      </c>
      <c r="E9" s="29">
        <f t="shared" si="7"/>
        <v>19.694340538228385</v>
      </c>
      <c r="F9" s="24">
        <f t="shared" si="8"/>
        <v>2.4161401291771978</v>
      </c>
      <c r="G9" s="24">
        <f t="shared" si="9"/>
        <v>2.3753179471833628</v>
      </c>
      <c r="H9" s="24">
        <f t="shared" si="11"/>
        <v>2.7125558816269444</v>
      </c>
      <c r="I9" s="24">
        <f t="shared" si="12"/>
        <v>2.7007957662147035</v>
      </c>
      <c r="J9" s="24">
        <f t="shared" si="13"/>
        <v>2.9237701149425299</v>
      </c>
      <c r="K9" s="24">
        <f>($AD$7/K$27)/((AD9-$AD$7)/(AF9-K$27))</f>
        <v>3.3790785088739068</v>
      </c>
      <c r="L9" s="24">
        <f>($AD$8/L$27)/((AD9-$AD$8)/(AF9-L$27))</f>
        <v>3.186682190209742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0.93741591119243417</v>
      </c>
      <c r="AE9" s="30">
        <f t="shared" si="10"/>
        <v>-6.3483599244763544E-3</v>
      </c>
      <c r="AF9" s="20">
        <v>8</v>
      </c>
      <c r="AG9" s="26">
        <f t="shared" ca="1" si="0"/>
        <v>4.7138491178376277E-2</v>
      </c>
      <c r="AH9" s="19">
        <f t="shared" ca="1" si="3"/>
        <v>0.37710792942701021</v>
      </c>
      <c r="AI9" s="19">
        <f ca="1">1/(2*SUM(AH$2:AH9)-1)</f>
        <v>0.16252785277148468</v>
      </c>
      <c r="AJ9" s="19">
        <f t="shared" si="4"/>
        <v>0.125</v>
      </c>
      <c r="AK9" s="19">
        <f t="shared" ca="1" si="5"/>
        <v>4.2888974595982496E-2</v>
      </c>
      <c r="AL9" s="27"/>
    </row>
    <row r="10" spans="1:38" x14ac:dyDescent="0.45">
      <c r="A10" s="18" t="b">
        <f t="shared" si="6"/>
        <v>0</v>
      </c>
      <c r="B10" s="23">
        <f>Итог!J11</f>
        <v>8.5617694975953663E-3</v>
      </c>
      <c r="C10" s="23">
        <f t="shared" si="1"/>
        <v>2.3028713728675078E-2</v>
      </c>
      <c r="D10" s="37">
        <f t="shared" si="2"/>
        <v>0.38899226739581028</v>
      </c>
      <c r="E10" s="29">
        <f t="shared" si="7"/>
        <v>28.007443252498341</v>
      </c>
      <c r="F10" s="24">
        <f t="shared" si="8"/>
        <v>2.6729732852181836</v>
      </c>
      <c r="G10" s="24">
        <f t="shared" si="9"/>
        <v>2.6543670449557975</v>
      </c>
      <c r="H10" s="24">
        <f t="shared" si="11"/>
        <v>3.0576975099511787</v>
      </c>
      <c r="I10" s="24">
        <f t="shared" si="12"/>
        <v>3.094646872399569</v>
      </c>
      <c r="J10" s="24">
        <f t="shared" si="13"/>
        <v>3.4068359584270875</v>
      </c>
      <c r="K10" s="24">
        <f>($AD$7/K$27)/((AD10-$AD$7)/(AF10-K$27))</f>
        <v>3.9797590251471866</v>
      </c>
      <c r="L10" s="24">
        <f>($AD$8/L$27)/((AD10-$AD$8)/(AF10-L$27))</f>
        <v>4.052864214992927</v>
      </c>
      <c r="M10" s="24">
        <f>($AD$9/M$27)/((AD10-$AD$9)/(AF10-M$27))</f>
        <v>5.0882993414064108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0.96044462492110927</v>
      </c>
      <c r="AE10" s="30">
        <f t="shared" si="10"/>
        <v>3.7307614927446275E-2</v>
      </c>
      <c r="AF10" s="20">
        <v>9</v>
      </c>
      <c r="AG10" s="26">
        <f t="shared" ca="1" si="0"/>
        <v>2.6989524142636799E-2</v>
      </c>
      <c r="AH10" s="19">
        <f t="shared" ca="1" si="3"/>
        <v>0.2429057172837312</v>
      </c>
      <c r="AI10" s="19">
        <f ca="1">1/(2*SUM(AH$2:AH10)-1)</f>
        <v>0.15063410201774258</v>
      </c>
      <c r="AJ10" s="19">
        <f t="shared" si="4"/>
        <v>0.1111111111111111</v>
      </c>
      <c r="AK10" s="19">
        <f t="shared" ca="1" si="5"/>
        <v>4.4463364769960406E-2</v>
      </c>
      <c r="AL10" s="27"/>
    </row>
    <row r="11" spans="1:38" x14ac:dyDescent="0.45">
      <c r="A11" s="18">
        <f t="shared" si="6"/>
        <v>11</v>
      </c>
      <c r="B11" s="23">
        <f>Итог!J12</f>
        <v>4.3948785941085242E-2</v>
      </c>
      <c r="C11" s="23">
        <f t="shared" si="1"/>
        <v>2.3028713728675078E-2</v>
      </c>
      <c r="D11" s="37">
        <f t="shared" si="2"/>
        <v>0.38827472110414407</v>
      </c>
      <c r="E11" s="29">
        <f t="shared" si="7"/>
        <v>34.944724899372964</v>
      </c>
      <c r="F11" s="24">
        <f t="shared" si="8"/>
        <v>2.913884388952547</v>
      </c>
      <c r="G11" s="24">
        <f t="shared" si="9"/>
        <v>2.9108379888268163</v>
      </c>
      <c r="H11" s="24">
        <f t="shared" si="11"/>
        <v>3.3633768946754765</v>
      </c>
      <c r="I11" s="24">
        <f t="shared" si="12"/>
        <v>3.4279025299078256</v>
      </c>
      <c r="J11" s="24">
        <f t="shared" si="13"/>
        <v>3.7817264920668912</v>
      </c>
      <c r="K11" s="24">
        <f>($AD$7/K$27)/((AD11-$AD$7)/(AF11-K$27))</f>
        <v>4.3679965937836549</v>
      </c>
      <c r="L11" s="24">
        <f>($AD$8/L$27)/((AD11-$AD$8)/(AF11-L$27))</f>
        <v>4.4566568107254216</v>
      </c>
      <c r="M11" s="24">
        <f>($AD$9/M$27)/((AD11-$AD$9)/(AF11-M$27))</f>
        <v>5.0882993414064108</v>
      </c>
      <c r="N11" s="24">
        <f>($AD$10/N$27)/((AD11-$AD$10)/(AF11-N$27))</f>
        <v>4.6340438590279209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0.98347333864978437</v>
      </c>
      <c r="AE11" s="30">
        <f t="shared" si="10"/>
        <v>-7.1754629166620454E-4</v>
      </c>
      <c r="AF11" s="20">
        <v>10</v>
      </c>
      <c r="AG11" s="26">
        <f t="shared" ca="1" si="0"/>
        <v>2.6989524142636799E-2</v>
      </c>
      <c r="AH11" s="19">
        <f t="shared" ca="1" si="3"/>
        <v>0.269895241426368</v>
      </c>
      <c r="AI11" s="19">
        <f ca="1">1/(2*SUM(AH$2:AH11)-1)</f>
        <v>0.13930693599186528</v>
      </c>
      <c r="AJ11" s="19">
        <f t="shared" si="4"/>
        <v>0.1</v>
      </c>
      <c r="AK11" s="19">
        <f t="shared" ca="1" si="5"/>
        <v>4.3674373324294746E-2</v>
      </c>
      <c r="AL11" s="27"/>
    </row>
    <row r="12" spans="1:38" x14ac:dyDescent="0.45">
      <c r="A12" s="18">
        <f t="shared" si="6"/>
        <v>12</v>
      </c>
      <c r="B12" s="23">
        <f>Итог!J13</f>
        <v>2.3028713728675078E-2</v>
      </c>
      <c r="C12" s="23">
        <f t="shared" si="1"/>
        <v>8.5617694975953663E-3</v>
      </c>
      <c r="D12" s="37">
        <f t="shared" si="2"/>
        <v>0.48766833034425244</v>
      </c>
      <c r="E12" s="29">
        <f t="shared" si="7"/>
        <v>53.643516337867773</v>
      </c>
      <c r="F12" s="24">
        <f t="shared" si="8"/>
        <v>3.2007630009635171</v>
      </c>
      <c r="G12" s="24">
        <f t="shared" si="9"/>
        <v>3.2261685012701107</v>
      </c>
      <c r="H12" s="24">
        <f t="shared" si="11"/>
        <v>3.7638608091715628</v>
      </c>
      <c r="I12" s="24">
        <f t="shared" si="12"/>
        <v>3.8880207505799365</v>
      </c>
      <c r="J12" s="24">
        <f t="shared" si="13"/>
        <v>4.3567105894174345</v>
      </c>
      <c r="K12" s="24">
        <f>($AD$7/K$27)/((AD12-$AD$7)/(AF12-K$27))</f>
        <v>5.1231728238390675</v>
      </c>
      <c r="L12" s="24">
        <f>($AD$8/L$27)/((AD12-$AD$8)/(AF12-L$27))</f>
        <v>5.4057702936733101</v>
      </c>
      <c r="M12" s="24">
        <f>($AD$9/M$27)/((AD12-$AD$9)/(AF12-M$27))</f>
        <v>6.4360332318165492</v>
      </c>
      <c r="N12" s="24">
        <f>($AD$10/N$27)/((AD12-$AD$10)/(AF12-N$27))</f>
        <v>6.7562163371362667</v>
      </c>
      <c r="O12" s="24">
        <f>($AD$11/O$27)/((AD12-$AD$11)/(AF12-O$27))</f>
        <v>11.486800000000018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0.99203510814737972</v>
      </c>
      <c r="AE12" s="30">
        <f t="shared" si="10"/>
        <v>9.9393609240108372E-2</v>
      </c>
      <c r="AF12" s="20">
        <v>11</v>
      </c>
      <c r="AG12" s="26">
        <f t="shared" ca="1" si="0"/>
        <v>1.0034346133336394E-2</v>
      </c>
      <c r="AH12" s="19">
        <f t="shared" ca="1" si="3"/>
        <v>0.11037780746670033</v>
      </c>
      <c r="AI12" s="19">
        <f ca="1">1/(2*SUM(AH$2:AH12)-1)</f>
        <v>0.13515067586574592</v>
      </c>
      <c r="AJ12" s="19">
        <f t="shared" si="4"/>
        <v>9.0909090909090912E-2</v>
      </c>
      <c r="AK12" s="19">
        <f t="shared" ca="1" si="5"/>
        <v>4.8665743452320505E-2</v>
      </c>
      <c r="AL12" s="27"/>
    </row>
    <row r="13" spans="1:38" x14ac:dyDescent="0.45">
      <c r="A13" s="18" t="str">
        <f t="shared" si="6"/>
        <v/>
      </c>
      <c r="B13" s="23">
        <f>Итог!J14</f>
        <v>4.0220746879846572E-2</v>
      </c>
      <c r="C13" s="23">
        <f t="shared" si="1"/>
        <v>7.9648918526201463E-3</v>
      </c>
      <c r="D13" s="37">
        <f t="shared" si="2"/>
        <v>0.53985604946003807</v>
      </c>
      <c r="E13" s="29">
        <f t="shared" si="7"/>
        <v>71.260998528725025</v>
      </c>
      <c r="F13" s="24">
        <f t="shared" si="8"/>
        <v>3.4839143990929706</v>
      </c>
      <c r="G13" s="24">
        <f t="shared" si="9"/>
        <v>3.535889683282107</v>
      </c>
      <c r="H13" s="24">
        <f t="shared" si="11"/>
        <v>4.1539188463961549</v>
      </c>
      <c r="I13" s="24">
        <f t="shared" si="12"/>
        <v>4.3314128178917706</v>
      </c>
      <c r="J13" s="24">
        <f t="shared" si="13"/>
        <v>4.9006319219675465</v>
      </c>
      <c r="K13" s="24">
        <f t="shared" ref="K13:K26" si="14">($AD$7/K$27)/((AD13-$AD$7)/(AF13-K$27))</f>
        <v>5.8141418855847435</v>
      </c>
      <c r="L13" s="24">
        <f t="shared" ref="L13:L26" si="15">($AD$8/L$27)/((AD13-$AD$8)/(AF13-L$27))</f>
        <v>6.2336920681754799</v>
      </c>
      <c r="M13" s="24">
        <f t="shared" ref="M13:M26" si="16">($AD$9/M$27)/((AD13-$AD$9)/(AF13-M$27))</f>
        <v>7.4892510944340138</v>
      </c>
      <c r="N13" s="24">
        <f t="shared" ref="N13:N26" si="17">($AD$10/N$27)/((AD13-$AD$10)/(AF13-N$27))</f>
        <v>8.0936714079571157</v>
      </c>
      <c r="O13" s="24">
        <f>($AD$11/O$27)/((AD13-$AD$11)/(AF13-O$27))</f>
        <v>11.901657785671986</v>
      </c>
      <c r="P13" s="24">
        <f>($AD$12/P$27)/((AD13-$AD$12)/(AF13-P$27))</f>
        <v>11.322816618271126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0.99999999999999989</v>
      </c>
      <c r="AE13" s="30">
        <f t="shared" si="10"/>
        <v>5.2187719115785625E-2</v>
      </c>
      <c r="AF13" s="20">
        <v>12</v>
      </c>
      <c r="AG13" s="26">
        <f t="shared" ref="AG13:AG26" ca="1" si="18">C13/SUM(INDIRECT("C$2:C$"&amp;$A$28))</f>
        <v>9.3348088600409412E-3</v>
      </c>
      <c r="AH13" s="19">
        <f t="shared" ca="1" si="3"/>
        <v>0.11201770632049129</v>
      </c>
      <c r="AI13" s="19">
        <f ca="1">1/(2*SUM(AH$2:AH13)-1)</f>
        <v>0.13117877443322293</v>
      </c>
      <c r="AJ13" s="19">
        <f t="shared" si="4"/>
        <v>8.3333333333333329E-2</v>
      </c>
      <c r="AK13" s="19">
        <f t="shared" ca="1" si="5"/>
        <v>5.219502665442502E-2</v>
      </c>
      <c r="AL13" s="27"/>
    </row>
    <row r="14" spans="1:38" x14ac:dyDescent="0.45">
      <c r="A14" s="18" t="str">
        <f t="shared" si="6"/>
        <v/>
      </c>
      <c r="B14" s="23">
        <f>Итог!J15</f>
        <v>7.9648918526201463E-3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3.8006338899196046</v>
      </c>
      <c r="G14" s="24">
        <f t="shared" si="9"/>
        <v>3.8894786516103181</v>
      </c>
      <c r="H14" s="24">
        <f t="shared" si="11"/>
        <v>4.615465384884617</v>
      </c>
      <c r="I14" s="24">
        <f t="shared" si="12"/>
        <v>4.8728394201282414</v>
      </c>
      <c r="J14" s="24">
        <f t="shared" si="13"/>
        <v>5.6007221965343383</v>
      </c>
      <c r="K14" s="24">
        <f t="shared" si="14"/>
        <v>6.7831655331822009</v>
      </c>
      <c r="L14" s="24">
        <f t="shared" si="15"/>
        <v>7.4804304818105765</v>
      </c>
      <c r="M14" s="24">
        <f t="shared" si="16"/>
        <v>9.3615638680425182</v>
      </c>
      <c r="N14" s="24">
        <f t="shared" si="17"/>
        <v>10.791561877276154</v>
      </c>
      <c r="O14" s="24">
        <f t="shared" ref="O14:O26" si="19">($AD$11/O$27)/((AD14-$AD$11)/(AF14-O$27))</f>
        <v>17.852486678507979</v>
      </c>
      <c r="P14" s="24">
        <f>($AD$12/P$27)/((AD14-$AD$12)/(AF14-P$27))</f>
        <v>22.645633236542253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0.13117877443322293</v>
      </c>
      <c r="AJ14" s="19">
        <f t="shared" si="4"/>
        <v>7.6923076923076927E-2</v>
      </c>
      <c r="AK14" s="19">
        <f t="shared" ca="1" si="5"/>
        <v>5.8777005635991496E-2</v>
      </c>
      <c r="AL14" s="27"/>
    </row>
    <row r="15" spans="1:38" x14ac:dyDescent="0.45">
      <c r="A15" s="18" t="str">
        <f t="shared" si="6"/>
        <v/>
      </c>
      <c r="B15" s="23">
        <f>Итог!J16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4.1173533807462386</v>
      </c>
      <c r="G15" s="24">
        <f t="shared" ref="G15:G26" si="21">(AD$3/G$27)/((AD15-AD$3)/(AF15-G$27))</f>
        <v>4.2430676199385289</v>
      </c>
      <c r="H15" s="24">
        <f t="shared" ref="H15:H26" si="22">(AD$4/H$27)/((AD15-AD$4)/(AF15-H$27))</f>
        <v>5.0770119233730782</v>
      </c>
      <c r="I15" s="24">
        <f t="shared" ref="I15:I26" si="23">($AD$5/I$27)/((AD15-$AD$5)/(AF15-I$27))</f>
        <v>5.4142660223647123</v>
      </c>
      <c r="J15" s="24">
        <f t="shared" ref="J15:J26" si="24">($AD$6/J$27)/((AD15-$AD$6)/(AF15-J$27))</f>
        <v>6.3008124711011302</v>
      </c>
      <c r="K15" s="24">
        <f t="shared" si="14"/>
        <v>7.7521891807796584</v>
      </c>
      <c r="L15" s="24">
        <f t="shared" si="15"/>
        <v>8.7271688954456721</v>
      </c>
      <c r="M15" s="24">
        <f t="shared" si="16"/>
        <v>11.233876641651023</v>
      </c>
      <c r="N15" s="24">
        <f t="shared" si="17"/>
        <v>13.489452346595192</v>
      </c>
      <c r="O15" s="24">
        <f t="shared" si="19"/>
        <v>23.803315571343973</v>
      </c>
      <c r="P15" s="24">
        <f t="shared" ref="P15:P26" si="25">($AD$12/P$27)/((AD15-$AD$12)/(AF15-P$27))</f>
        <v>33.968449854813379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0.13117877443322293</v>
      </c>
      <c r="AJ15" s="19">
        <f t="shared" si="4"/>
        <v>7.1428571428571425E-2</v>
      </c>
      <c r="AK15" s="19">
        <f t="shared" ca="1" si="5"/>
        <v>6.4346372466547772E-2</v>
      </c>
      <c r="AL15" s="27"/>
    </row>
    <row r="16" spans="1:38" x14ac:dyDescent="0.45">
      <c r="A16" s="18" t="str">
        <f t="shared" si="6"/>
        <v/>
      </c>
      <c r="B16" s="23">
        <f>Итог!J17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4.4340728715728721</v>
      </c>
      <c r="G16" s="24">
        <f t="shared" si="21"/>
        <v>4.5966565882667387</v>
      </c>
      <c r="H16" s="24">
        <f t="shared" si="22"/>
        <v>5.5385584618615402</v>
      </c>
      <c r="I16" s="24">
        <f t="shared" si="23"/>
        <v>5.9556926246011841</v>
      </c>
      <c r="J16" s="24">
        <f t="shared" si="24"/>
        <v>7.000902745667922</v>
      </c>
      <c r="K16" s="24">
        <f t="shared" si="14"/>
        <v>8.7212128283771158</v>
      </c>
      <c r="L16" s="24">
        <f t="shared" si="15"/>
        <v>9.9739073090807686</v>
      </c>
      <c r="M16" s="24">
        <f t="shared" si="16"/>
        <v>13.106189415259523</v>
      </c>
      <c r="N16" s="24">
        <f t="shared" si="17"/>
        <v>16.187342815914231</v>
      </c>
      <c r="O16" s="24">
        <f t="shared" si="19"/>
        <v>29.754144464179966</v>
      </c>
      <c r="P16" s="24">
        <f t="shared" si="25"/>
        <v>45.291266473084505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0.13117877443322293</v>
      </c>
      <c r="AJ16" s="19">
        <f t="shared" si="4"/>
        <v>6.6666666666666666E-2</v>
      </c>
      <c r="AK16" s="19">
        <f t="shared" ca="1" si="5"/>
        <v>6.9120115464167423E-2</v>
      </c>
      <c r="AL16" s="27"/>
    </row>
    <row r="17" spans="1:38" x14ac:dyDescent="0.45">
      <c r="A17" s="18" t="str">
        <f t="shared" si="6"/>
        <v/>
      </c>
      <c r="B17" s="23">
        <f>Итог!J18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4.7507923623995056</v>
      </c>
      <c r="G17" s="24">
        <f t="shared" si="21"/>
        <v>4.9502455565949495</v>
      </c>
      <c r="H17" s="24">
        <f t="shared" si="22"/>
        <v>6.0001050003500014</v>
      </c>
      <c r="I17" s="24">
        <f t="shared" si="23"/>
        <v>6.497119226837655</v>
      </c>
      <c r="J17" s="24">
        <f t="shared" si="24"/>
        <v>7.7009930202347139</v>
      </c>
      <c r="K17" s="24">
        <f t="shared" si="14"/>
        <v>9.6902364759745723</v>
      </c>
      <c r="L17" s="24">
        <f t="shared" si="15"/>
        <v>11.220645722715863</v>
      </c>
      <c r="M17" s="24">
        <f t="shared" si="16"/>
        <v>14.978502188868028</v>
      </c>
      <c r="N17" s="24">
        <f t="shared" si="17"/>
        <v>18.885233285233269</v>
      </c>
      <c r="O17" s="24">
        <f t="shared" si="19"/>
        <v>35.704973357015959</v>
      </c>
      <c r="P17" s="24">
        <f t="shared" si="25"/>
        <v>56.614083091355631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0.13117877443322293</v>
      </c>
      <c r="AJ17" s="19">
        <f t="shared" si="4"/>
        <v>6.25E-2</v>
      </c>
      <c r="AK17" s="19">
        <f t="shared" ca="1" si="5"/>
        <v>7.3257359395437788E-2</v>
      </c>
      <c r="AL17" s="27"/>
    </row>
    <row r="18" spans="1:38" x14ac:dyDescent="0.45">
      <c r="A18" s="18" t="str">
        <f t="shared" si="6"/>
        <v/>
      </c>
      <c r="B18" s="23">
        <f>Итог!J19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5.0675118532261392</v>
      </c>
      <c r="G18" s="24">
        <f t="shared" si="21"/>
        <v>5.3038345249231602</v>
      </c>
      <c r="H18" s="24">
        <f t="shared" si="22"/>
        <v>6.4616515388384634</v>
      </c>
      <c r="I18" s="24">
        <f t="shared" si="23"/>
        <v>7.0385458290741267</v>
      </c>
      <c r="J18" s="24">
        <f t="shared" si="24"/>
        <v>8.4010832948015057</v>
      </c>
      <c r="K18" s="24">
        <f t="shared" si="14"/>
        <v>10.659260123572031</v>
      </c>
      <c r="L18" s="24">
        <f t="shared" si="15"/>
        <v>12.46738413635096</v>
      </c>
      <c r="M18" s="24">
        <f t="shared" si="16"/>
        <v>16.85081496247653</v>
      </c>
      <c r="N18" s="24">
        <f t="shared" si="17"/>
        <v>21.583123754552307</v>
      </c>
      <c r="O18" s="24">
        <f t="shared" si="19"/>
        <v>41.655802249851952</v>
      </c>
      <c r="P18" s="24">
        <f t="shared" si="25"/>
        <v>67.936899709626758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0.13117877443322293</v>
      </c>
      <c r="AJ18" s="19">
        <f t="shared" si="4"/>
        <v>5.8823529411764705E-2</v>
      </c>
      <c r="AK18" s="19">
        <f t="shared" ca="1" si="5"/>
        <v>7.6877447835299359E-2</v>
      </c>
      <c r="AL18" s="27"/>
    </row>
    <row r="19" spans="1:38" x14ac:dyDescent="0.45">
      <c r="A19" s="18" t="str">
        <f t="shared" si="6"/>
        <v/>
      </c>
      <c r="B19" s="23">
        <f>Итог!J20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5.3842313440527736</v>
      </c>
      <c r="G19" s="24">
        <f t="shared" si="21"/>
        <v>5.6574234932513709</v>
      </c>
      <c r="H19" s="24">
        <f t="shared" si="22"/>
        <v>6.9231980773269255</v>
      </c>
      <c r="I19" s="24">
        <f t="shared" si="23"/>
        <v>7.5799724313105976</v>
      </c>
      <c r="J19" s="24">
        <f t="shared" si="24"/>
        <v>9.1011735693682994</v>
      </c>
      <c r="K19" s="24">
        <f t="shared" si="14"/>
        <v>11.628283771169487</v>
      </c>
      <c r="L19" s="24">
        <f t="shared" si="15"/>
        <v>13.714122549986055</v>
      </c>
      <c r="M19" s="24">
        <f t="shared" si="16"/>
        <v>18.723127736085036</v>
      </c>
      <c r="N19" s="24">
        <f t="shared" si="17"/>
        <v>24.281014223871345</v>
      </c>
      <c r="O19" s="24">
        <f t="shared" si="19"/>
        <v>47.606631142687945</v>
      </c>
      <c r="P19" s="24">
        <f t="shared" si="25"/>
        <v>79.259716327897877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0.13117877443322293</v>
      </c>
      <c r="AJ19" s="19">
        <f t="shared" si="4"/>
        <v>5.5555555555555552E-2</v>
      </c>
      <c r="AK19" s="19">
        <f t="shared" ca="1" si="5"/>
        <v>8.0071643517530169E-2</v>
      </c>
      <c r="AL19" s="27"/>
    </row>
    <row r="20" spans="1:38" x14ac:dyDescent="0.45">
      <c r="A20" s="18" t="str">
        <f t="shared" si="6"/>
        <v/>
      </c>
      <c r="B20" s="23">
        <f>Итог!J21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5.7009508348794071</v>
      </c>
      <c r="G20" s="24">
        <f t="shared" si="21"/>
        <v>6.0110124615795817</v>
      </c>
      <c r="H20" s="24">
        <f t="shared" si="22"/>
        <v>7.3847446158153867</v>
      </c>
      <c r="I20" s="24">
        <f t="shared" si="23"/>
        <v>8.1213990335470694</v>
      </c>
      <c r="J20" s="24">
        <f t="shared" si="24"/>
        <v>9.801263843935093</v>
      </c>
      <c r="K20" s="24">
        <f t="shared" si="14"/>
        <v>12.597307418766945</v>
      </c>
      <c r="L20" s="24">
        <f t="shared" si="15"/>
        <v>14.960860963621153</v>
      </c>
      <c r="M20" s="24">
        <f t="shared" si="16"/>
        <v>20.595440509693539</v>
      </c>
      <c r="N20" s="24">
        <f t="shared" si="17"/>
        <v>26.978904693190383</v>
      </c>
      <c r="O20" s="24">
        <f t="shared" si="19"/>
        <v>53.557460035523938</v>
      </c>
      <c r="P20" s="24">
        <f t="shared" si="25"/>
        <v>90.58253294616901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0.13117877443322293</v>
      </c>
      <c r="AJ20" s="19">
        <f t="shared" si="4"/>
        <v>5.2631578947368418E-2</v>
      </c>
      <c r="AK20" s="19">
        <f t="shared" ca="1" si="5"/>
        <v>8.2910928568401973E-2</v>
      </c>
      <c r="AL20" s="27"/>
    </row>
    <row r="21" spans="1:38" x14ac:dyDescent="0.45">
      <c r="A21" s="18" t="str">
        <f t="shared" si="6"/>
        <v/>
      </c>
      <c r="B21" s="23">
        <f>Итог!J22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6.0176703257060407</v>
      </c>
      <c r="G21" s="24">
        <f t="shared" si="21"/>
        <v>6.3646014299077924</v>
      </c>
      <c r="H21" s="24">
        <f t="shared" si="22"/>
        <v>7.8462911543038487</v>
      </c>
      <c r="I21" s="24">
        <f t="shared" si="23"/>
        <v>8.6628256357835411</v>
      </c>
      <c r="J21" s="24">
        <f t="shared" si="24"/>
        <v>10.501354118501883</v>
      </c>
      <c r="K21" s="24">
        <f t="shared" si="14"/>
        <v>13.566331066364402</v>
      </c>
      <c r="L21" s="24">
        <f t="shared" si="15"/>
        <v>16.207599377256248</v>
      </c>
      <c r="M21" s="24">
        <f t="shared" si="16"/>
        <v>22.467753283302045</v>
      </c>
      <c r="N21" s="24">
        <f t="shared" si="17"/>
        <v>29.676795162509421</v>
      </c>
      <c r="O21" s="24">
        <f t="shared" si="19"/>
        <v>59.508288928359931</v>
      </c>
      <c r="P21" s="24">
        <f t="shared" si="25"/>
        <v>101.90534956444014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0.13117877443322293</v>
      </c>
      <c r="AJ21" s="19">
        <f t="shared" si="4"/>
        <v>0.05</v>
      </c>
      <c r="AK21" s="19">
        <f t="shared" ca="1" si="5"/>
        <v>8.5451341508655715E-2</v>
      </c>
      <c r="AL21" s="27"/>
    </row>
    <row r="22" spans="1:38" x14ac:dyDescent="0.45">
      <c r="A22" s="18" t="str">
        <f t="shared" si="6"/>
        <v/>
      </c>
      <c r="B22" s="23">
        <f>Итог!J23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6.3343898165326733</v>
      </c>
      <c r="G22" s="24">
        <f t="shared" si="21"/>
        <v>6.7181903982360032</v>
      </c>
      <c r="H22" s="24">
        <f t="shared" si="22"/>
        <v>8.3078376927923099</v>
      </c>
      <c r="I22" s="24">
        <f t="shared" si="23"/>
        <v>9.2042522380200111</v>
      </c>
      <c r="J22" s="24">
        <f t="shared" si="24"/>
        <v>11.201444393068677</v>
      </c>
      <c r="K22" s="24">
        <f t="shared" si="14"/>
        <v>14.535354713961858</v>
      </c>
      <c r="L22" s="24">
        <f t="shared" si="15"/>
        <v>17.454337790891344</v>
      </c>
      <c r="M22" s="24">
        <f t="shared" si="16"/>
        <v>24.340066056910548</v>
      </c>
      <c r="N22" s="24">
        <f t="shared" si="17"/>
        <v>32.374685631828463</v>
      </c>
      <c r="O22" s="24">
        <f t="shared" si="19"/>
        <v>65.459117821195917</v>
      </c>
      <c r="P22" s="24">
        <f t="shared" si="25"/>
        <v>113.22816618271126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0.13117877443322293</v>
      </c>
      <c r="AJ22" s="19">
        <f t="shared" si="4"/>
        <v>4.7619047619047616E-2</v>
      </c>
      <c r="AK22" s="19">
        <f t="shared" ca="1" si="5"/>
        <v>8.7737713154884087E-2</v>
      </c>
      <c r="AL22" s="27"/>
    </row>
    <row r="23" spans="1:38" x14ac:dyDescent="0.45">
      <c r="A23" s="18" t="str">
        <f t="shared" si="6"/>
        <v/>
      </c>
      <c r="B23" s="23">
        <f>Итог!J24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6.6511093073593077</v>
      </c>
      <c r="G23" s="24">
        <f t="shared" si="21"/>
        <v>7.0717793665642139</v>
      </c>
      <c r="H23" s="24">
        <f t="shared" si="22"/>
        <v>8.7693842312807728</v>
      </c>
      <c r="I23" s="24">
        <f t="shared" si="23"/>
        <v>9.7456788402564829</v>
      </c>
      <c r="J23" s="24">
        <f t="shared" si="24"/>
        <v>11.901534667635469</v>
      </c>
      <c r="K23" s="24">
        <f t="shared" si="14"/>
        <v>15.504378361559317</v>
      </c>
      <c r="L23" s="24">
        <f t="shared" si="15"/>
        <v>18.701076204526441</v>
      </c>
      <c r="M23" s="24">
        <f t="shared" si="16"/>
        <v>26.212378830519047</v>
      </c>
      <c r="N23" s="24">
        <f t="shared" si="17"/>
        <v>35.072576101147497</v>
      </c>
      <c r="O23" s="24">
        <f t="shared" si="19"/>
        <v>71.409946714031918</v>
      </c>
      <c r="P23" s="24">
        <f t="shared" si="25"/>
        <v>124.5509828009824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0.13117877443322293</v>
      </c>
      <c r="AJ23" s="19">
        <f t="shared" si="4"/>
        <v>4.5454545454545456E-2</v>
      </c>
      <c r="AK23" s="19">
        <f t="shared" ca="1" si="5"/>
        <v>8.9806335120519248E-2</v>
      </c>
      <c r="AL23" s="27"/>
    </row>
    <row r="24" spans="1:38" x14ac:dyDescent="0.45">
      <c r="A24" s="18" t="str">
        <f t="shared" si="6"/>
        <v/>
      </c>
      <c r="B24" s="23">
        <f>Итог!J25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6.9678287981859413</v>
      </c>
      <c r="G24" s="24">
        <f t="shared" si="21"/>
        <v>7.4253683348924246</v>
      </c>
      <c r="H24" s="24">
        <f t="shared" si="22"/>
        <v>9.230930769769234</v>
      </c>
      <c r="I24" s="24">
        <f t="shared" si="23"/>
        <v>10.287105442492955</v>
      </c>
      <c r="J24" s="24">
        <f t="shared" si="24"/>
        <v>12.60162494220226</v>
      </c>
      <c r="K24" s="24">
        <f t="shared" si="14"/>
        <v>16.473402009156775</v>
      </c>
      <c r="L24" s="24">
        <f t="shared" si="15"/>
        <v>19.947814618161537</v>
      </c>
      <c r="M24" s="24">
        <f t="shared" si="16"/>
        <v>28.084691604127549</v>
      </c>
      <c r="N24" s="24">
        <f t="shared" si="17"/>
        <v>37.770466570466539</v>
      </c>
      <c r="O24" s="24">
        <f t="shared" si="19"/>
        <v>77.360775606867918</v>
      </c>
      <c r="P24" s="24">
        <f t="shared" si="25"/>
        <v>135.87379941925352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0.13117877443322293</v>
      </c>
      <c r="AJ24" s="19">
        <f t="shared" si="4"/>
        <v>4.3478260869565216E-2</v>
      </c>
      <c r="AK24" s="19">
        <f t="shared" ca="1" si="5"/>
        <v>9.1686900543823974E-2</v>
      </c>
      <c r="AL24" s="27"/>
    </row>
    <row r="25" spans="1:38" x14ac:dyDescent="0.45">
      <c r="A25" s="18" t="str">
        <f t="shared" si="6"/>
        <v/>
      </c>
      <c r="B25" s="23">
        <f>Итог!J26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7.2845482890125757</v>
      </c>
      <c r="G25" s="24">
        <f t="shared" si="21"/>
        <v>7.7789573032206363</v>
      </c>
      <c r="H25" s="24">
        <f t="shared" si="22"/>
        <v>9.6924773082576934</v>
      </c>
      <c r="I25" s="24">
        <f t="shared" si="23"/>
        <v>10.828532044729425</v>
      </c>
      <c r="J25" s="24">
        <f t="shared" si="24"/>
        <v>13.301715216769054</v>
      </c>
      <c r="K25" s="24">
        <f t="shared" si="14"/>
        <v>17.442425656754232</v>
      </c>
      <c r="L25" s="24">
        <f t="shared" si="15"/>
        <v>21.19455303179663</v>
      </c>
      <c r="M25" s="24">
        <f t="shared" si="16"/>
        <v>29.957004377736055</v>
      </c>
      <c r="N25" s="24">
        <f t="shared" si="17"/>
        <v>40.468357039785573</v>
      </c>
      <c r="O25" s="24">
        <f t="shared" si="19"/>
        <v>83.311604499703904</v>
      </c>
      <c r="P25" s="24">
        <f t="shared" si="25"/>
        <v>147.19661603752465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0.13117877443322293</v>
      </c>
      <c r="AJ25" s="19">
        <f t="shared" si="4"/>
        <v>4.1666666666666664E-2</v>
      </c>
      <c r="AK25" s="19">
        <f t="shared" ca="1" si="5"/>
        <v>9.3403938539015241E-2</v>
      </c>
      <c r="AL25" s="27"/>
    </row>
    <row r="26" spans="1:38" x14ac:dyDescent="0.45">
      <c r="A26" s="18" t="str">
        <f t="shared" si="6"/>
        <v/>
      </c>
      <c r="B26" s="23">
        <f>Итог!J27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7.6012677798392092</v>
      </c>
      <c r="G26" s="24">
        <f t="shared" si="21"/>
        <v>8.1325462715488452</v>
      </c>
      <c r="H26" s="24">
        <f t="shared" si="22"/>
        <v>10.154023846746156</v>
      </c>
      <c r="I26" s="24">
        <f t="shared" si="23"/>
        <v>11.369958646965896</v>
      </c>
      <c r="J26" s="24">
        <f t="shared" si="24"/>
        <v>14.001805491335844</v>
      </c>
      <c r="K26" s="24">
        <f t="shared" si="14"/>
        <v>18.411449304351688</v>
      </c>
      <c r="L26" s="24">
        <f t="shared" si="15"/>
        <v>22.441291445431727</v>
      </c>
      <c r="M26" s="24">
        <f t="shared" si="16"/>
        <v>31.829317151344561</v>
      </c>
      <c r="N26" s="24">
        <f t="shared" si="17"/>
        <v>43.166247509104615</v>
      </c>
      <c r="O26" s="24">
        <f t="shared" si="19"/>
        <v>89.26243339253989</v>
      </c>
      <c r="P26" s="24">
        <f t="shared" si="25"/>
        <v>158.51943265579575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0.13117877443322293</v>
      </c>
      <c r="AJ26" s="19">
        <f t="shared" si="4"/>
        <v>0.04</v>
      </c>
      <c r="AK26" s="19">
        <f t="shared" ca="1" si="5"/>
        <v>9.4977890034607215E-2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7</v>
      </c>
      <c r="B28" s="34"/>
      <c r="C28" s="35">
        <f ca="1">SUM(INDIRECT("c2:c"&amp;A28))</f>
        <v>0.85324637837150241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ui3ZUDZVFY3+K9/J6q75zo9/kLFD6joSpQiDkLIgk3jjjzMxMUwgJ7jmKL0zFEsuSWJTIW+aoxRzE4KUe86p1w==" saltValue="RijlePh+QqGgO1uSu8Yy3A==" spinCount="100000" sheet="1" formatCell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Итог!K3</f>
        <v>0.22571610985626833</v>
      </c>
      <c r="C2" s="23">
        <f>LARGE($B$2:$B$26,ROW(A2)-1)</f>
        <v>0.2380827194737887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0.2380827194737887</v>
      </c>
      <c r="AE2" s="19"/>
      <c r="AF2" s="20">
        <v>1</v>
      </c>
      <c r="AG2" s="26">
        <f t="shared" ref="AG2:AG12" ca="1" si="0">C2/SUM(INDIRECT("C$2:C$"&amp;$A$28))</f>
        <v>0.36196644289827651</v>
      </c>
      <c r="AH2" s="19">
        <f ca="1">AF2*AG2</f>
        <v>0.36196644289827651</v>
      </c>
      <c r="AI2" s="19">
        <f ca="1">1/(2*SUM(AH$2:AH2)-1)</f>
        <v>-3.6223075786674555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Итог!K4</f>
        <v>0.2380827194737887</v>
      </c>
      <c r="C3" s="23">
        <f t="shared" ref="C3:C26" si="1">LARGE($B$2:$B$26,ROW(A3)-1)</f>
        <v>0.22571610985626833</v>
      </c>
      <c r="D3" s="28">
        <f t="shared" ref="D3:D26" si="2">E3*(1/(AF3*(AF3-1)))</f>
        <v>0.52739416700339914</v>
      </c>
      <c r="E3" s="29">
        <f>SUM(F3:AC3)</f>
        <v>1.0547883340067983</v>
      </c>
      <c r="F3" s="24">
        <f>(C$2/F$27)/((SUM(C$2:C3)-C$2)/(AF3-F$27))</f>
        <v>1.0547883340067983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0.46379882933005701</v>
      </c>
      <c r="AE3" s="19"/>
      <c r="AF3" s="20">
        <v>2</v>
      </c>
      <c r="AG3" s="26">
        <f t="shared" ca="1" si="0"/>
        <v>0.34316500403761918</v>
      </c>
      <c r="AH3" s="19">
        <f t="shared" ref="AH3:AH26" ca="1" si="3">AF3*AG3</f>
        <v>0.68633000807523836</v>
      </c>
      <c r="AI3" s="19">
        <f ca="1">1/(2*SUM(AH$2:AH3)-1)</f>
        <v>0.91191544120381729</v>
      </c>
      <c r="AJ3" s="19">
        <f t="shared" ref="AJ3:AJ26" si="4">1/AF3</f>
        <v>0.5</v>
      </c>
      <c r="AK3" s="19">
        <f t="shared" ref="AK3:AK26" ca="1" si="5">(AI3-AJ3)/(1-AJ3)</f>
        <v>0.82383088240763458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Итог!K5</f>
        <v>8.4597267006100152E-2</v>
      </c>
      <c r="C4" s="23">
        <f t="shared" si="1"/>
        <v>0.19394921374115426</v>
      </c>
      <c r="D4" s="37">
        <f t="shared" si="2"/>
        <v>0.38838369683716234</v>
      </c>
      <c r="E4" s="29">
        <f t="shared" ref="E4:E26" si="7">SUM(F4:AC4)</f>
        <v>2.330302181022974</v>
      </c>
      <c r="F4" s="24">
        <f t="shared" ref="F4:F14" si="8">(AD$2/F$27)/((AD4-AD$2)/(AF4-F$27))</f>
        <v>1.1346313649787143</v>
      </c>
      <c r="G4" s="24">
        <f t="shared" ref="G4:G14" si="9">(AD$3/G$27)/((AD4-AD$3)/(AF4-G$27))</f>
        <v>1.19567081604426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0.65774804307121126</v>
      </c>
      <c r="AE4" s="30">
        <f t="shared" ref="AE4:AE26" si="10">D4-D3</f>
        <v>-0.1390104701662368</v>
      </c>
      <c r="AF4" s="20">
        <v>3</v>
      </c>
      <c r="AG4" s="26">
        <f t="shared" ca="1" si="0"/>
        <v>0.29486855306410437</v>
      </c>
      <c r="AH4" s="19">
        <f t="shared" ca="1" si="3"/>
        <v>0.88460565919231304</v>
      </c>
      <c r="AI4" s="19">
        <f ca="1">1/(2*SUM(AH$2:AH4)-1)</f>
        <v>0.34894218973697766</v>
      </c>
      <c r="AJ4" s="19">
        <f t="shared" si="4"/>
        <v>0.33333333333333331</v>
      </c>
      <c r="AK4" s="19">
        <f t="shared" ca="1" si="5"/>
        <v>2.3413284605466513E-2</v>
      </c>
      <c r="AL4" s="27"/>
    </row>
    <row r="5" spans="1:38" x14ac:dyDescent="0.45">
      <c r="A5" s="18" t="b">
        <f t="shared" si="6"/>
        <v>0</v>
      </c>
      <c r="B5" s="23">
        <f>Итог!K6</f>
        <v>0.19394921374115426</v>
      </c>
      <c r="C5" s="23">
        <f t="shared" si="1"/>
        <v>8.4597267006100152E-2</v>
      </c>
      <c r="D5" s="37">
        <f t="shared" si="2"/>
        <v>0.47276438674498406</v>
      </c>
      <c r="E5" s="29">
        <f t="shared" si="7"/>
        <v>5.6731726409398089</v>
      </c>
      <c r="F5" s="24">
        <f t="shared" si="8"/>
        <v>1.4164210705508091</v>
      </c>
      <c r="G5" s="24">
        <f t="shared" si="9"/>
        <v>1.6650679918332754</v>
      </c>
      <c r="H5" s="24">
        <f t="shared" ref="H5:H14" si="11">(AD$4/H$27)/((AD5-AD$4)/(AF5-H$27))</f>
        <v>2.5916835785557244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0.74234531007731142</v>
      </c>
      <c r="AE5" s="30">
        <f t="shared" si="10"/>
        <v>8.4380689907821715E-2</v>
      </c>
      <c r="AF5" s="20">
        <v>4</v>
      </c>
      <c r="AG5" s="26">
        <f t="shared" ca="1" si="0"/>
        <v>0.12861652405850063</v>
      </c>
      <c r="AH5" s="19">
        <f t="shared" ca="1" si="3"/>
        <v>0.51446609623400252</v>
      </c>
      <c r="AI5" s="19">
        <f ca="1">1/(2*SUM(AH$2:AH5)-1)</f>
        <v>0.25675678505831617</v>
      </c>
      <c r="AJ5" s="19">
        <f t="shared" si="4"/>
        <v>0.25</v>
      </c>
      <c r="AK5" s="19">
        <f t="shared" ca="1" si="5"/>
        <v>9.009046744421564E-3</v>
      </c>
      <c r="AL5" s="27"/>
    </row>
    <row r="6" spans="1:38" x14ac:dyDescent="0.45">
      <c r="A6" s="18">
        <f t="shared" si="6"/>
        <v>6</v>
      </c>
      <c r="B6" s="23">
        <f>Итог!K7</f>
        <v>8.0568059273884191E-2</v>
      </c>
      <c r="C6" s="23">
        <f t="shared" si="1"/>
        <v>8.0568059273884191E-2</v>
      </c>
      <c r="D6" s="37">
        <f t="shared" si="2"/>
        <v>0.426201394032314</v>
      </c>
      <c r="E6" s="29">
        <f t="shared" si="7"/>
        <v>8.5240278806462797</v>
      </c>
      <c r="F6" s="24">
        <f t="shared" si="8"/>
        <v>1.6283874282149606</v>
      </c>
      <c r="G6" s="24">
        <f t="shared" si="9"/>
        <v>1.9372600283857468</v>
      </c>
      <c r="H6" s="24">
        <f t="shared" si="11"/>
        <v>2.6549076931405979</v>
      </c>
      <c r="I6" s="24">
        <f t="shared" ref="I6:I14" si="12">($AD$5/I$27)/((AD6-$AD$5)/(AF6-I$27))</f>
        <v>2.3034727309049736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0.82291336935119563</v>
      </c>
      <c r="AE6" s="30">
        <f t="shared" si="10"/>
        <v>-4.6562992712670059E-2</v>
      </c>
      <c r="AF6" s="20">
        <v>5</v>
      </c>
      <c r="AG6" s="26">
        <f t="shared" ca="1" si="0"/>
        <v>0.12249076241669862</v>
      </c>
      <c r="AH6" s="19">
        <f t="shared" ca="1" si="3"/>
        <v>0.61245381208349314</v>
      </c>
      <c r="AI6" s="19">
        <f ca="1">1/(2*SUM(AH$2:AH6)-1)</f>
        <v>0.19532607985622627</v>
      </c>
      <c r="AJ6" s="19">
        <f t="shared" si="4"/>
        <v>0.2</v>
      </c>
      <c r="AK6" s="19">
        <f t="shared" ca="1" si="5"/>
        <v>-5.8424001797171762E-3</v>
      </c>
      <c r="AL6" s="27"/>
    </row>
    <row r="7" spans="1:38" x14ac:dyDescent="0.45">
      <c r="A7" s="18" t="b">
        <f t="shared" si="6"/>
        <v>0</v>
      </c>
      <c r="B7" s="23">
        <f>Итог!K8</f>
        <v>1.1282854674900342E-2</v>
      </c>
      <c r="C7" s="23">
        <f t="shared" si="1"/>
        <v>4.6553176421355334E-2</v>
      </c>
      <c r="D7" s="37">
        <f t="shared" si="2"/>
        <v>0.45779701248898558</v>
      </c>
      <c r="E7" s="29">
        <f t="shared" si="7"/>
        <v>13.733910374669568</v>
      </c>
      <c r="F7" s="24">
        <f t="shared" si="8"/>
        <v>1.8854040090752275</v>
      </c>
      <c r="G7" s="24">
        <f t="shared" si="9"/>
        <v>2.2865947204147483</v>
      </c>
      <c r="H7" s="24">
        <f t="shared" si="11"/>
        <v>3.1067102529015242</v>
      </c>
      <c r="I7" s="24">
        <f t="shared" si="12"/>
        <v>2.9198320249852268</v>
      </c>
      <c r="J7" s="24">
        <f t="shared" ref="J7:J14" si="13">($AD$6/J$27)/((AD7-$AD$6)/(AF7-J$27))</f>
        <v>3.5353693672928408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0.869466545772551</v>
      </c>
      <c r="AE7" s="30">
        <f t="shared" si="10"/>
        <v>3.1595618456671581E-2</v>
      </c>
      <c r="AF7" s="20">
        <v>6</v>
      </c>
      <c r="AG7" s="26">
        <f t="shared" ca="1" si="0"/>
        <v>7.0776609541832181E-2</v>
      </c>
      <c r="AH7" s="19">
        <f t="shared" ca="1" si="3"/>
        <v>0.42465965725099308</v>
      </c>
      <c r="AI7" s="19">
        <f ca="1">1/(2*SUM(AH$2:AH7)-1)</f>
        <v>0.1675332785807698</v>
      </c>
      <c r="AJ7" s="19">
        <f t="shared" si="4"/>
        <v>0.16666666666666666</v>
      </c>
      <c r="AK7" s="19">
        <f t="shared" ca="1" si="5"/>
        <v>1.0399342969237724E-3</v>
      </c>
      <c r="AL7" s="27"/>
    </row>
    <row r="8" spans="1:38" x14ac:dyDescent="0.45">
      <c r="A8" s="18">
        <f t="shared" si="6"/>
        <v>8</v>
      </c>
      <c r="B8" s="23">
        <f>Итог!K9</f>
        <v>4.6553176421355334E-2</v>
      </c>
      <c r="C8" s="23">
        <f t="shared" si="1"/>
        <v>4.6553176421355334E-2</v>
      </c>
      <c r="D8" s="37">
        <f t="shared" si="2"/>
        <v>0.42668351313488856</v>
      </c>
      <c r="E8" s="29">
        <f t="shared" si="7"/>
        <v>17.92070755166532</v>
      </c>
      <c r="F8" s="24">
        <f t="shared" si="8"/>
        <v>2.107122507122507</v>
      </c>
      <c r="G8" s="24">
        <f t="shared" si="9"/>
        <v>2.56400597942792</v>
      </c>
      <c r="H8" s="24">
        <f t="shared" si="11"/>
        <v>3.3956390175671824</v>
      </c>
      <c r="I8" s="24">
        <f t="shared" si="12"/>
        <v>3.2057628741775028</v>
      </c>
      <c r="J8" s="24">
        <f t="shared" si="13"/>
        <v>3.5353693672928408</v>
      </c>
      <c r="K8" s="24">
        <f>($AD$7/K$27)/((AD8-$AD$7)/(AF8-K$27))</f>
        <v>3.1128078060773676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0.91601972219390637</v>
      </c>
      <c r="AE8" s="30">
        <f t="shared" si="10"/>
        <v>-3.1113499354097018E-2</v>
      </c>
      <c r="AF8" s="20">
        <v>7</v>
      </c>
      <c r="AG8" s="26">
        <f t="shared" ca="1" si="0"/>
        <v>7.0776609541832181E-2</v>
      </c>
      <c r="AH8" s="19">
        <f t="shared" ca="1" si="3"/>
        <v>0.49543626679282526</v>
      </c>
      <c r="AI8" s="19">
        <f ca="1">1/(2*SUM(AH$2:AH8)-1)</f>
        <v>0.14368154889218343</v>
      </c>
      <c r="AJ8" s="19">
        <f t="shared" si="4"/>
        <v>0.14285714285714285</v>
      </c>
      <c r="AK8" s="19">
        <f t="shared" ca="1" si="5"/>
        <v>9.6180704088067814E-4</v>
      </c>
      <c r="AL8" s="27"/>
    </row>
    <row r="9" spans="1:38" x14ac:dyDescent="0.45">
      <c r="A9" s="18">
        <f t="shared" si="6"/>
        <v>9</v>
      </c>
      <c r="B9" s="23">
        <f>Итог!K10</f>
        <v>0</v>
      </c>
      <c r="C9" s="23">
        <f t="shared" si="1"/>
        <v>2.8166898261163479E-2</v>
      </c>
      <c r="D9" s="37">
        <f t="shared" si="2"/>
        <v>0.45281597679615981</v>
      </c>
      <c r="E9" s="29">
        <f t="shared" si="7"/>
        <v>25.35769470058495</v>
      </c>
      <c r="F9" s="24">
        <f t="shared" si="8"/>
        <v>2.3602461819010712</v>
      </c>
      <c r="G9" s="24">
        <f t="shared" si="9"/>
        <v>2.8964026848635784</v>
      </c>
      <c r="H9" s="24">
        <f t="shared" si="11"/>
        <v>3.8271616500277821</v>
      </c>
      <c r="I9" s="24">
        <f t="shared" si="12"/>
        <v>3.6778660854310075</v>
      </c>
      <c r="J9" s="24">
        <f t="shared" si="13"/>
        <v>4.0713678994868143</v>
      </c>
      <c r="K9" s="24">
        <f>($AD$7/K$27)/((AD9-$AD$7)/(AF9-K$27))</f>
        <v>3.8787726478542868</v>
      </c>
      <c r="L9" s="24">
        <f>($AD$8/L$27)/((AD9-$AD$8)/(AF9-L$27))</f>
        <v>4.6458775510204102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0.94418662045506985</v>
      </c>
      <c r="AE9" s="30">
        <f t="shared" si="10"/>
        <v>2.6132463661271255E-2</v>
      </c>
      <c r="AF9" s="20">
        <v>8</v>
      </c>
      <c r="AG9" s="26">
        <f t="shared" ca="1" si="0"/>
        <v>4.282323384748403E-2</v>
      </c>
      <c r="AH9" s="19">
        <f t="shared" ca="1" si="3"/>
        <v>0.34258587077987224</v>
      </c>
      <c r="AI9" s="19">
        <f ca="1">1/(2*SUM(AH$2:AH9)-1)</f>
        <v>0.13080431686147309</v>
      </c>
      <c r="AJ9" s="19">
        <f t="shared" si="4"/>
        <v>0.125</v>
      </c>
      <c r="AK9" s="19">
        <f t="shared" ca="1" si="5"/>
        <v>6.6335049845406757E-3</v>
      </c>
      <c r="AL9" s="27"/>
    </row>
    <row r="10" spans="1:38" x14ac:dyDescent="0.45">
      <c r="A10" s="18">
        <f t="shared" si="6"/>
        <v>10</v>
      </c>
      <c r="B10" s="23">
        <f>Итог!K11</f>
        <v>1.502234573928719E-2</v>
      </c>
      <c r="C10" s="23">
        <f t="shared" si="1"/>
        <v>2.0333817982820874E-2</v>
      </c>
      <c r="D10" s="37">
        <f t="shared" si="2"/>
        <v>0.48266152160460002</v>
      </c>
      <c r="E10" s="29">
        <f t="shared" si="7"/>
        <v>34.751629555531203</v>
      </c>
      <c r="F10" s="24">
        <f t="shared" si="8"/>
        <v>2.6219202363367797</v>
      </c>
      <c r="G10" s="24">
        <f t="shared" si="9"/>
        <v>3.2419130173900923</v>
      </c>
      <c r="H10" s="24">
        <f t="shared" si="11"/>
        <v>4.2881827244267985</v>
      </c>
      <c r="I10" s="24">
        <f t="shared" si="12"/>
        <v>4.1765774794136812</v>
      </c>
      <c r="J10" s="24">
        <f t="shared" si="13"/>
        <v>4.6489959839357411</v>
      </c>
      <c r="K10" s="24">
        <f>($AD$7/K$27)/((AD10-$AD$7)/(AF10-K$27))</f>
        <v>4.5735451825929907</v>
      </c>
      <c r="L10" s="24">
        <f>($AD$8/L$27)/((AD10-$AD$8)/(AF10-L$27))</f>
        <v>5.3962073324905218</v>
      </c>
      <c r="M10" s="24">
        <f>($AD$9/M$27)/((AD10-$AD$9)/(AF10-M$27))</f>
        <v>5.8042875989445966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0.9645204384378907</v>
      </c>
      <c r="AE10" s="30">
        <f t="shared" si="10"/>
        <v>2.9845544808440205E-2</v>
      </c>
      <c r="AF10" s="20">
        <v>9</v>
      </c>
      <c r="AG10" s="26">
        <f t="shared" ca="1" si="0"/>
        <v>3.0914296434659903E-2</v>
      </c>
      <c r="AH10" s="19">
        <f t="shared" ca="1" si="3"/>
        <v>0.27822866791193912</v>
      </c>
      <c r="AI10" s="19">
        <f ca="1">1/(2*SUM(AH$2:AH10)-1)</f>
        <v>0.12192943633606004</v>
      </c>
      <c r="AJ10" s="19">
        <f t="shared" si="4"/>
        <v>0.1111111111111111</v>
      </c>
      <c r="AK10" s="19">
        <f t="shared" ca="1" si="5"/>
        <v>1.2170615878067555E-2</v>
      </c>
      <c r="AL10" s="27"/>
    </row>
    <row r="11" spans="1:38" x14ac:dyDescent="0.45">
      <c r="A11" s="18">
        <f t="shared" si="6"/>
        <v>11</v>
      </c>
      <c r="B11" s="23">
        <f>Итог!K12</f>
        <v>4.6553176421355334E-2</v>
      </c>
      <c r="C11" s="23">
        <f t="shared" si="1"/>
        <v>1.502234573928719E-2</v>
      </c>
      <c r="D11" s="37">
        <f t="shared" si="2"/>
        <v>0.51623220676979065</v>
      </c>
      <c r="E11" s="29">
        <f t="shared" si="7"/>
        <v>46.460898609281159</v>
      </c>
      <c r="F11" s="24">
        <f t="shared" si="8"/>
        <v>2.8898986975397971</v>
      </c>
      <c r="G11" s="24">
        <f t="shared" si="9"/>
        <v>3.5971246970217097</v>
      </c>
      <c r="H11" s="24">
        <f t="shared" si="11"/>
        <v>4.7693303767429702</v>
      </c>
      <c r="I11" s="24">
        <f t="shared" si="12"/>
        <v>4.6944764877519161</v>
      </c>
      <c r="J11" s="24">
        <f t="shared" si="13"/>
        <v>5.253887785161333</v>
      </c>
      <c r="K11" s="24">
        <f>($AD$7/K$27)/((AD11-$AD$7)/(AF11-K$27))</f>
        <v>5.2658445841659773</v>
      </c>
      <c r="L11" s="24">
        <f>($AD$8/L$27)/((AD11-$AD$8)/(AF11-L$27))</f>
        <v>6.1801158301158345</v>
      </c>
      <c r="M11" s="24">
        <f>($AD$9/M$27)/((AD11-$AD$9)/(AF11-M$27))</f>
        <v>6.6762518968133593</v>
      </c>
      <c r="N11" s="24">
        <f>($AD$10/N$27)/((AD11-$AD$10)/(AF11-N$27))</f>
        <v>7.1339682539682592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0.97954278417717788</v>
      </c>
      <c r="AE11" s="30">
        <f t="shared" si="10"/>
        <v>3.3570685165190628E-2</v>
      </c>
      <c r="AF11" s="20">
        <v>10</v>
      </c>
      <c r="AG11" s="26">
        <f t="shared" ca="1" si="0"/>
        <v>2.2839058051991486E-2</v>
      </c>
      <c r="AH11" s="19">
        <f t="shared" ca="1" si="3"/>
        <v>0.22839058051991487</v>
      </c>
      <c r="AI11" s="19">
        <f ca="1">1/(2*SUM(AH$2:AH11)-1)</f>
        <v>0.11549683223815914</v>
      </c>
      <c r="AJ11" s="19">
        <f t="shared" si="4"/>
        <v>0.1</v>
      </c>
      <c r="AK11" s="19">
        <f t="shared" ca="1" si="5"/>
        <v>1.7218702486843481E-2</v>
      </c>
      <c r="AL11" s="27"/>
    </row>
    <row r="12" spans="1:38" x14ac:dyDescent="0.45">
      <c r="A12" s="18">
        <f t="shared" si="6"/>
        <v>12</v>
      </c>
      <c r="B12" s="23">
        <f>Итог!K13</f>
        <v>2.0333817982820874E-2</v>
      </c>
      <c r="C12" s="23">
        <f t="shared" si="1"/>
        <v>1.1282854674900342E-2</v>
      </c>
      <c r="D12" s="37">
        <f t="shared" si="2"/>
        <v>0.55352196545609444</v>
      </c>
      <c r="E12" s="29">
        <f t="shared" si="7"/>
        <v>60.887416200170392</v>
      </c>
      <c r="F12" s="24">
        <f t="shared" si="8"/>
        <v>3.1628689336649969</v>
      </c>
      <c r="G12" s="24">
        <f t="shared" si="9"/>
        <v>3.960130100171023</v>
      </c>
      <c r="H12" s="24">
        <f t="shared" si="11"/>
        <v>5.266024505224272</v>
      </c>
      <c r="I12" s="24">
        <f t="shared" si="12"/>
        <v>5.2281977371852992</v>
      </c>
      <c r="J12" s="24">
        <f t="shared" si="13"/>
        <v>5.8810237402945971</v>
      </c>
      <c r="K12" s="24">
        <f>($AD$7/K$27)/((AD12-$AD$7)/(AF12-K$27))</f>
        <v>5.9703433539640463</v>
      </c>
      <c r="L12" s="24">
        <f>($AD$8/L$27)/((AD12-$AD$8)/(AF12-L$27))</f>
        <v>6.9973053554779225</v>
      </c>
      <c r="M12" s="24">
        <f>($AD$9/M$27)/((AD12-$AD$9)/(AF12-M$27))</f>
        <v>7.5917117220752433</v>
      </c>
      <c r="N12" s="24">
        <f>($AD$10/N$27)/((AD12-$AD$10)/(AF12-N$27))</f>
        <v>8.1481179323316919</v>
      </c>
      <c r="O12" s="24">
        <f>($AD$11/O$27)/((AD12-$AD$11)/(AF12-O$27))</f>
        <v>8.6816928197812899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0.99082563885207819</v>
      </c>
      <c r="AE12" s="30">
        <f t="shared" si="10"/>
        <v>3.7289758686303798E-2</v>
      </c>
      <c r="AF12" s="20">
        <v>11</v>
      </c>
      <c r="AG12" s="26">
        <f t="shared" ca="1" si="0"/>
        <v>1.7153763958335032E-2</v>
      </c>
      <c r="AH12" s="19">
        <f t="shared" ca="1" si="3"/>
        <v>0.18869140354168534</v>
      </c>
      <c r="AI12" s="19">
        <f ca="1">1/(2*SUM(AH$2:AH12)-1)</f>
        <v>0.11067298222237866</v>
      </c>
      <c r="AJ12" s="19">
        <f t="shared" si="4"/>
        <v>9.0909090909090912E-2</v>
      </c>
      <c r="AK12" s="19">
        <f t="shared" ca="1" si="5"/>
        <v>2.1740280444616525E-2</v>
      </c>
      <c r="AL12" s="27"/>
    </row>
    <row r="13" spans="1:38" x14ac:dyDescent="0.45">
      <c r="A13" s="18" t="str">
        <f t="shared" si="6"/>
        <v/>
      </c>
      <c r="B13" s="23">
        <f>Итог!K14</f>
        <v>2.8166898261163479E-2</v>
      </c>
      <c r="C13" s="23">
        <f t="shared" si="1"/>
        <v>9.1743611479218196E-3</v>
      </c>
      <c r="D13" s="37">
        <f t="shared" si="2"/>
        <v>0.58456395651256798</v>
      </c>
      <c r="E13" s="29">
        <f t="shared" si="7"/>
        <v>77.162442259658974</v>
      </c>
      <c r="F13" s="24">
        <f t="shared" si="8"/>
        <v>3.4372627858013001</v>
      </c>
      <c r="G13" s="24">
        <f t="shared" si="9"/>
        <v>4.3248584178823712</v>
      </c>
      <c r="H13" s="24">
        <f t="shared" si="11"/>
        <v>5.7654721595184348</v>
      </c>
      <c r="I13" s="24">
        <f t="shared" si="12"/>
        <v>5.7623271697484588</v>
      </c>
      <c r="J13" s="24">
        <f t="shared" si="13"/>
        <v>6.5057351470900118</v>
      </c>
      <c r="K13" s="24">
        <f t="shared" ref="K13:K26" si="14">($AD$7/K$27)/((AD13-$AD$7)/(AF13-K$27))</f>
        <v>6.6608713522400365</v>
      </c>
      <c r="L13" s="24">
        <f t="shared" ref="L13:L26" si="15">($AD$8/L$27)/((AD13-$AD$8)/(AF13-L$27))</f>
        <v>7.7911126119137455</v>
      </c>
      <c r="M13" s="24">
        <f t="shared" ref="M13:M26" si="16">($AD$9/M$27)/((AD13-$AD$9)/(AF13-M$27))</f>
        <v>8.4584254541959165</v>
      </c>
      <c r="N13" s="24">
        <f t="shared" ref="N13:N26" si="17">($AD$10/N$27)/((AD13-$AD$10)/(AF13-N$27))</f>
        <v>9.0617470638641198</v>
      </c>
      <c r="O13" s="24">
        <f>($AD$11/O$27)/((AD13-$AD$11)/(AF13-O$27))</f>
        <v>9.5765014424338002</v>
      </c>
      <c r="P13" s="24">
        <f>($AD$12/P$27)/((AD13-$AD$12)/(AF13-P$27))</f>
        <v>9.8181286549707742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3.1041991056473539E-2</v>
      </c>
      <c r="AF13" s="20">
        <v>12</v>
      </c>
      <c r="AG13" s="26">
        <f t="shared" ref="AG13:AG26" ca="1" si="18">C13/SUM(INDIRECT("C$2:C$"&amp;$A$28))</f>
        <v>1.3948139024609086E-2</v>
      </c>
      <c r="AH13" s="19">
        <f t="shared" ca="1" si="3"/>
        <v>0.16737766829530903</v>
      </c>
      <c r="AI13" s="19">
        <f ca="1">1/(2*SUM(AH$2:AH13)-1)</f>
        <v>0.10671920931839921</v>
      </c>
      <c r="AJ13" s="19">
        <f t="shared" si="4"/>
        <v>8.3333333333333329E-2</v>
      </c>
      <c r="AK13" s="19">
        <f t="shared" ca="1" si="5"/>
        <v>2.5511864710980957E-2</v>
      </c>
      <c r="AL13" s="27"/>
    </row>
    <row r="14" spans="1:38" x14ac:dyDescent="0.45">
      <c r="A14" s="18" t="str">
        <f t="shared" si="6"/>
        <v/>
      </c>
      <c r="B14" s="23">
        <f>Итог!K15</f>
        <v>9.1743611479218196E-3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3.7497412208741454</v>
      </c>
      <c r="G14" s="24">
        <f t="shared" si="9"/>
        <v>4.7573442596706084</v>
      </c>
      <c r="H14" s="24">
        <f t="shared" si="11"/>
        <v>6.4060801772427052</v>
      </c>
      <c r="I14" s="24">
        <f t="shared" si="12"/>
        <v>6.4826180659670154</v>
      </c>
      <c r="J14" s="24">
        <f t="shared" si="13"/>
        <v>7.4351258823885846</v>
      </c>
      <c r="K14" s="24">
        <f t="shared" si="14"/>
        <v>7.7710165776133744</v>
      </c>
      <c r="L14" s="24">
        <f t="shared" si="15"/>
        <v>9.3493351342964939</v>
      </c>
      <c r="M14" s="24">
        <f t="shared" si="16"/>
        <v>10.573031817744896</v>
      </c>
      <c r="N14" s="24">
        <f t="shared" si="17"/>
        <v>12.082329418485495</v>
      </c>
      <c r="O14" s="24">
        <f t="shared" ref="O14:O26" si="19">($AD$11/O$27)/((AD14-$AD$11)/(AF14-O$27))</f>
        <v>14.364752163650699</v>
      </c>
      <c r="P14" s="24">
        <f>($AD$12/P$27)/((AD14-$AD$12)/(AF14-P$27))</f>
        <v>19.636257309941548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0.10671920931839921</v>
      </c>
      <c r="AJ14" s="19">
        <f t="shared" si="4"/>
        <v>7.6923076923076927E-2</v>
      </c>
      <c r="AK14" s="19">
        <f t="shared" ca="1" si="5"/>
        <v>3.2279143428265801E-2</v>
      </c>
      <c r="AL14" s="27"/>
    </row>
    <row r="15" spans="1:38" x14ac:dyDescent="0.45">
      <c r="A15" s="18" t="str">
        <f t="shared" si="6"/>
        <v/>
      </c>
      <c r="B15" s="23">
        <f>Итог!K16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4.0622196559469907</v>
      </c>
      <c r="G15" s="24">
        <f t="shared" ref="G15:G26" si="21">(AD$3/G$27)/((AD15-AD$3)/(AF15-G$27))</f>
        <v>5.1898301014588455</v>
      </c>
      <c r="H15" s="24">
        <f t="shared" ref="H15:H26" si="22">(AD$4/H$27)/((AD15-AD$4)/(AF15-H$27))</f>
        <v>7.0466881949669746</v>
      </c>
      <c r="I15" s="24">
        <f t="shared" ref="I15:I26" si="23">($AD$5/I$27)/((AD15-$AD$5)/(AF15-I$27))</f>
        <v>7.2029089621855737</v>
      </c>
      <c r="J15" s="24">
        <f t="shared" ref="J15:J26" si="24">($AD$6/J$27)/((AD15-$AD$6)/(AF15-J$27))</f>
        <v>8.3645166176871566</v>
      </c>
      <c r="K15" s="24">
        <f t="shared" si="14"/>
        <v>8.8811618029867141</v>
      </c>
      <c r="L15" s="24">
        <f t="shared" si="15"/>
        <v>10.907557656679243</v>
      </c>
      <c r="M15" s="24">
        <f t="shared" si="16"/>
        <v>12.687638181293876</v>
      </c>
      <c r="N15" s="24">
        <f t="shared" si="17"/>
        <v>15.102911773106868</v>
      </c>
      <c r="O15" s="24">
        <f t="shared" si="19"/>
        <v>19.1530028848676</v>
      </c>
      <c r="P15" s="24">
        <f t="shared" ref="P15:P26" si="25">($AD$12/P$27)/((AD15-$AD$12)/(AF15-P$27))</f>
        <v>29.454385964912323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0.10671920931839921</v>
      </c>
      <c r="AJ15" s="19">
        <f t="shared" si="4"/>
        <v>7.1428571428571425E-2</v>
      </c>
      <c r="AK15" s="19">
        <f t="shared" ca="1" si="5"/>
        <v>3.8005302342891456E-2</v>
      </c>
      <c r="AL15" s="27"/>
    </row>
    <row r="16" spans="1:38" x14ac:dyDescent="0.45">
      <c r="A16" s="18" t="str">
        <f t="shared" si="6"/>
        <v/>
      </c>
      <c r="B16" s="23">
        <f>Итог!K17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4.3746980910198365</v>
      </c>
      <c r="G16" s="24">
        <f t="shared" si="21"/>
        <v>5.6223159432470826</v>
      </c>
      <c r="H16" s="24">
        <f t="shared" si="22"/>
        <v>7.687296212691245</v>
      </c>
      <c r="I16" s="24">
        <f t="shared" si="23"/>
        <v>7.9231998584041312</v>
      </c>
      <c r="J16" s="24">
        <f t="shared" si="24"/>
        <v>9.2939073529857303</v>
      </c>
      <c r="K16" s="24">
        <f t="shared" si="14"/>
        <v>9.9913070283600547</v>
      </c>
      <c r="L16" s="24">
        <f t="shared" si="15"/>
        <v>12.465780179061992</v>
      </c>
      <c r="M16" s="24">
        <f t="shared" si="16"/>
        <v>14.802244544842853</v>
      </c>
      <c r="N16" s="24">
        <f t="shared" si="17"/>
        <v>18.12349412772824</v>
      </c>
      <c r="O16" s="24">
        <f t="shared" si="19"/>
        <v>23.941253606084501</v>
      </c>
      <c r="P16" s="24">
        <f t="shared" si="25"/>
        <v>39.272514619883097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0.10671920931839921</v>
      </c>
      <c r="AJ16" s="19">
        <f t="shared" si="4"/>
        <v>6.6666666666666666E-2</v>
      </c>
      <c r="AK16" s="19">
        <f t="shared" ca="1" si="5"/>
        <v>4.2913438555427723E-2</v>
      </c>
      <c r="AL16" s="27"/>
    </row>
    <row r="17" spans="1:38" x14ac:dyDescent="0.45">
      <c r="A17" s="18" t="str">
        <f t="shared" si="6"/>
        <v/>
      </c>
      <c r="B17" s="23">
        <f>Итог!K18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4.6871765260926814</v>
      </c>
      <c r="G17" s="24">
        <f t="shared" si="21"/>
        <v>6.0548017850353197</v>
      </c>
      <c r="H17" s="24">
        <f t="shared" si="22"/>
        <v>8.3279042304155162</v>
      </c>
      <c r="I17" s="24">
        <f t="shared" si="23"/>
        <v>8.6434907546226878</v>
      </c>
      <c r="J17" s="24">
        <f t="shared" si="24"/>
        <v>10.223298088284304</v>
      </c>
      <c r="K17" s="24">
        <f t="shared" si="14"/>
        <v>11.101452253733394</v>
      </c>
      <c r="L17" s="24">
        <f t="shared" si="15"/>
        <v>14.02400270144474</v>
      </c>
      <c r="M17" s="24">
        <f t="shared" si="16"/>
        <v>16.916850908391833</v>
      </c>
      <c r="N17" s="24">
        <f t="shared" si="17"/>
        <v>21.144076482349615</v>
      </c>
      <c r="O17" s="24">
        <f t="shared" si="19"/>
        <v>28.729504327301399</v>
      </c>
      <c r="P17" s="24">
        <f t="shared" si="25"/>
        <v>49.090643274853875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0.10671920931839921</v>
      </c>
      <c r="AJ17" s="19">
        <f t="shared" si="4"/>
        <v>6.25E-2</v>
      </c>
      <c r="AK17" s="19">
        <f t="shared" ca="1" si="5"/>
        <v>4.7167156606292483E-2</v>
      </c>
      <c r="AL17" s="27"/>
    </row>
    <row r="18" spans="1:38" x14ac:dyDescent="0.45">
      <c r="A18" s="18" t="str">
        <f t="shared" si="6"/>
        <v/>
      </c>
      <c r="B18" s="23">
        <f>Итог!K19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4.9996549611655272</v>
      </c>
      <c r="G18" s="24">
        <f t="shared" si="21"/>
        <v>6.4872876268235569</v>
      </c>
      <c r="H18" s="24">
        <f t="shared" si="22"/>
        <v>8.9685122481397865</v>
      </c>
      <c r="I18" s="24">
        <f t="shared" si="23"/>
        <v>9.3637816508412453</v>
      </c>
      <c r="J18" s="24">
        <f t="shared" si="24"/>
        <v>11.152688823582876</v>
      </c>
      <c r="K18" s="24">
        <f t="shared" si="14"/>
        <v>12.211597479106732</v>
      </c>
      <c r="L18" s="24">
        <f t="shared" si="15"/>
        <v>15.582225223827491</v>
      </c>
      <c r="M18" s="24">
        <f t="shared" si="16"/>
        <v>19.031457271940813</v>
      </c>
      <c r="N18" s="24">
        <f t="shared" si="17"/>
        <v>24.16465883697099</v>
      </c>
      <c r="O18" s="24">
        <f t="shared" si="19"/>
        <v>33.517755048518303</v>
      </c>
      <c r="P18" s="24">
        <f t="shared" si="25"/>
        <v>58.908771929824645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0.10671920931839921</v>
      </c>
      <c r="AJ18" s="19">
        <f t="shared" si="4"/>
        <v>5.8823529411764705E-2</v>
      </c>
      <c r="AK18" s="19">
        <f t="shared" ca="1" si="5"/>
        <v>5.0889159900799154E-2</v>
      </c>
      <c r="AL18" s="27"/>
    </row>
    <row r="19" spans="1:38" x14ac:dyDescent="0.45">
      <c r="A19" s="18" t="str">
        <f t="shared" si="6"/>
        <v/>
      </c>
      <c r="B19" s="23">
        <f>Итог!K20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5.3121333962383721</v>
      </c>
      <c r="G19" s="24">
        <f t="shared" si="21"/>
        <v>6.919773468611794</v>
      </c>
      <c r="H19" s="24">
        <f t="shared" si="22"/>
        <v>9.6091202658640569</v>
      </c>
      <c r="I19" s="24">
        <f t="shared" si="23"/>
        <v>10.084072547059803</v>
      </c>
      <c r="J19" s="24">
        <f t="shared" si="24"/>
        <v>12.08207955888145</v>
      </c>
      <c r="K19" s="24">
        <f t="shared" si="14"/>
        <v>13.321742704480073</v>
      </c>
      <c r="L19" s="24">
        <f t="shared" si="15"/>
        <v>17.140447746210238</v>
      </c>
      <c r="M19" s="24">
        <f t="shared" si="16"/>
        <v>21.146063635489792</v>
      </c>
      <c r="N19" s="24">
        <f t="shared" si="17"/>
        <v>27.185241191592365</v>
      </c>
      <c r="O19" s="24">
        <f t="shared" si="19"/>
        <v>38.306005769735201</v>
      </c>
      <c r="P19" s="24">
        <f t="shared" si="25"/>
        <v>68.726900584795416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0.10671920931839921</v>
      </c>
      <c r="AJ19" s="19">
        <f t="shared" si="4"/>
        <v>5.5555555555555552E-2</v>
      </c>
      <c r="AK19" s="19">
        <f t="shared" ca="1" si="5"/>
        <v>5.4173280454775631E-2</v>
      </c>
      <c r="AL19" s="27"/>
    </row>
    <row r="20" spans="1:38" x14ac:dyDescent="0.45">
      <c r="A20" s="18" t="str">
        <f t="shared" si="6"/>
        <v/>
      </c>
      <c r="B20" s="23">
        <f>Итог!K21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5.6246118313112179</v>
      </c>
      <c r="G20" s="24">
        <f t="shared" si="21"/>
        <v>7.352259310400032</v>
      </c>
      <c r="H20" s="24">
        <f t="shared" si="22"/>
        <v>10.249728283588327</v>
      </c>
      <c r="I20" s="24">
        <f t="shared" si="23"/>
        <v>10.80436344327836</v>
      </c>
      <c r="J20" s="24">
        <f t="shared" si="24"/>
        <v>13.011470294180024</v>
      </c>
      <c r="K20" s="24">
        <f t="shared" si="14"/>
        <v>14.43188792985341</v>
      </c>
      <c r="L20" s="24">
        <f t="shared" si="15"/>
        <v>18.698670268592988</v>
      </c>
      <c r="M20" s="24">
        <f t="shared" si="16"/>
        <v>23.260669999038772</v>
      </c>
      <c r="N20" s="24">
        <f t="shared" si="17"/>
        <v>30.205823546213736</v>
      </c>
      <c r="O20" s="24">
        <f t="shared" si="19"/>
        <v>43.094256490952105</v>
      </c>
      <c r="P20" s="24">
        <f t="shared" si="25"/>
        <v>78.545029239766194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0.10671920931839921</v>
      </c>
      <c r="AJ20" s="19">
        <f t="shared" si="4"/>
        <v>5.2631578947368418E-2</v>
      </c>
      <c r="AK20" s="19">
        <f t="shared" ca="1" si="5"/>
        <v>5.7092498724976938E-2</v>
      </c>
      <c r="AL20" s="27"/>
    </row>
    <row r="21" spans="1:38" x14ac:dyDescent="0.45">
      <c r="A21" s="18" t="str">
        <f t="shared" si="6"/>
        <v/>
      </c>
      <c r="B21" s="23">
        <f>Итог!K22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5.9370902663840628</v>
      </c>
      <c r="G21" s="24">
        <f t="shared" si="21"/>
        <v>7.7847451521882682</v>
      </c>
      <c r="H21" s="24">
        <f t="shared" si="22"/>
        <v>10.890336301312598</v>
      </c>
      <c r="I21" s="24">
        <f t="shared" si="23"/>
        <v>11.524654339496918</v>
      </c>
      <c r="J21" s="24">
        <f t="shared" si="24"/>
        <v>13.940861029478597</v>
      </c>
      <c r="K21" s="24">
        <f t="shared" si="14"/>
        <v>15.542033155226749</v>
      </c>
      <c r="L21" s="24">
        <f t="shared" si="15"/>
        <v>20.256892790975737</v>
      </c>
      <c r="M21" s="24">
        <f t="shared" si="16"/>
        <v>25.375276362587751</v>
      </c>
      <c r="N21" s="24">
        <f t="shared" si="17"/>
        <v>33.226405900835111</v>
      </c>
      <c r="O21" s="24">
        <f t="shared" si="19"/>
        <v>47.882507212169003</v>
      </c>
      <c r="P21" s="24">
        <f t="shared" si="25"/>
        <v>88.363157894736972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0.10671920931839921</v>
      </c>
      <c r="AJ21" s="19">
        <f t="shared" si="4"/>
        <v>0.05</v>
      </c>
      <c r="AK21" s="19">
        <f t="shared" ca="1" si="5"/>
        <v>5.9704430861472847E-2</v>
      </c>
      <c r="AL21" s="27"/>
    </row>
    <row r="22" spans="1:38" x14ac:dyDescent="0.45">
      <c r="A22" s="18" t="str">
        <f t="shared" si="6"/>
        <v/>
      </c>
      <c r="B22" s="23">
        <f>Итог!K23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6.2495687014569095</v>
      </c>
      <c r="G22" s="24">
        <f t="shared" si="21"/>
        <v>8.2172309939765054</v>
      </c>
      <c r="H22" s="24">
        <f t="shared" si="22"/>
        <v>11.53094431903687</v>
      </c>
      <c r="I22" s="24">
        <f t="shared" si="23"/>
        <v>12.244945235715475</v>
      </c>
      <c r="J22" s="24">
        <f t="shared" si="24"/>
        <v>14.870251764777169</v>
      </c>
      <c r="K22" s="24">
        <f t="shared" si="14"/>
        <v>16.652178380600091</v>
      </c>
      <c r="L22" s="24">
        <f t="shared" si="15"/>
        <v>21.815115313358486</v>
      </c>
      <c r="M22" s="24">
        <f t="shared" si="16"/>
        <v>27.489882726136727</v>
      </c>
      <c r="N22" s="24">
        <f t="shared" si="17"/>
        <v>36.246988255456479</v>
      </c>
      <c r="O22" s="24">
        <f t="shared" si="19"/>
        <v>52.6707579333859</v>
      </c>
      <c r="P22" s="24">
        <f t="shared" si="25"/>
        <v>98.18128654970775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0.10671920931839921</v>
      </c>
      <c r="AJ22" s="19">
        <f t="shared" si="4"/>
        <v>4.7619047619047616E-2</v>
      </c>
      <c r="AK22" s="19">
        <f t="shared" ca="1" si="5"/>
        <v>6.2055169784319172E-2</v>
      </c>
      <c r="AL22" s="27"/>
    </row>
    <row r="23" spans="1:38" x14ac:dyDescent="0.45">
      <c r="A23" s="18" t="str">
        <f t="shared" si="6"/>
        <v/>
      </c>
      <c r="B23" s="23">
        <f>Итог!K24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6.5620471365297552</v>
      </c>
      <c r="G23" s="24">
        <f t="shared" si="21"/>
        <v>8.6497168357647425</v>
      </c>
      <c r="H23" s="24">
        <f t="shared" si="22"/>
        <v>12.17155233676114</v>
      </c>
      <c r="I23" s="24">
        <f t="shared" si="23"/>
        <v>12.965236131934031</v>
      </c>
      <c r="J23" s="24">
        <f t="shared" si="24"/>
        <v>15.799642500075743</v>
      </c>
      <c r="K23" s="24">
        <f t="shared" si="14"/>
        <v>17.762323605973428</v>
      </c>
      <c r="L23" s="24">
        <f t="shared" si="15"/>
        <v>23.373337835741236</v>
      </c>
      <c r="M23" s="24">
        <f t="shared" si="16"/>
        <v>29.604489089685707</v>
      </c>
      <c r="N23" s="24">
        <f t="shared" si="17"/>
        <v>39.267570610077854</v>
      </c>
      <c r="O23" s="24">
        <f t="shared" si="19"/>
        <v>57.459008654602798</v>
      </c>
      <c r="P23" s="24">
        <f t="shared" si="25"/>
        <v>107.99941520467851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0.10671920931839921</v>
      </c>
      <c r="AJ23" s="19">
        <f t="shared" si="4"/>
        <v>4.5454545454545456E-2</v>
      </c>
      <c r="AK23" s="19">
        <f t="shared" ca="1" si="5"/>
        <v>6.4182028809751546E-2</v>
      </c>
      <c r="AL23" s="27"/>
    </row>
    <row r="24" spans="1:38" x14ac:dyDescent="0.45">
      <c r="A24" s="18" t="str">
        <f t="shared" si="6"/>
        <v/>
      </c>
      <c r="B24" s="23">
        <f>Итог!K25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6.8745255716026001</v>
      </c>
      <c r="G24" s="24">
        <f t="shared" si="21"/>
        <v>9.0822026775529796</v>
      </c>
      <c r="H24" s="24">
        <f t="shared" si="22"/>
        <v>12.81216035448541</v>
      </c>
      <c r="I24" s="24">
        <f t="shared" si="23"/>
        <v>13.68552702815259</v>
      </c>
      <c r="J24" s="24">
        <f t="shared" si="24"/>
        <v>16.729033235374313</v>
      </c>
      <c r="K24" s="24">
        <f t="shared" si="14"/>
        <v>18.872468831346769</v>
      </c>
      <c r="L24" s="24">
        <f t="shared" si="15"/>
        <v>24.931560358123985</v>
      </c>
      <c r="M24" s="24">
        <f t="shared" si="16"/>
        <v>31.71909545323469</v>
      </c>
      <c r="N24" s="24">
        <f t="shared" si="17"/>
        <v>42.288152964699229</v>
      </c>
      <c r="O24" s="24">
        <f t="shared" si="19"/>
        <v>62.247259375819702</v>
      </c>
      <c r="P24" s="24">
        <f t="shared" si="25"/>
        <v>117.81754385964929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0.10671920931839921</v>
      </c>
      <c r="AJ24" s="19">
        <f t="shared" si="4"/>
        <v>4.3478260869565216E-2</v>
      </c>
      <c r="AK24" s="19">
        <f t="shared" ca="1" si="5"/>
        <v>6.6115537014690071E-2</v>
      </c>
      <c r="AL24" s="27"/>
    </row>
    <row r="25" spans="1:38" x14ac:dyDescent="0.45">
      <c r="A25" s="18" t="str">
        <f t="shared" si="6"/>
        <v/>
      </c>
      <c r="B25" s="23">
        <f>Итог!K26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7.1870040066754459</v>
      </c>
      <c r="G25" s="24">
        <f t="shared" si="21"/>
        <v>9.5146885193412167</v>
      </c>
      <c r="H25" s="24">
        <f t="shared" si="22"/>
        <v>13.452768372209679</v>
      </c>
      <c r="I25" s="24">
        <f t="shared" si="23"/>
        <v>14.405817924371147</v>
      </c>
      <c r="J25" s="24">
        <f t="shared" si="24"/>
        <v>17.658423970672889</v>
      </c>
      <c r="K25" s="24">
        <f t="shared" si="14"/>
        <v>19.982614056720109</v>
      </c>
      <c r="L25" s="24">
        <f t="shared" si="15"/>
        <v>26.489782880506731</v>
      </c>
      <c r="M25" s="24">
        <f t="shared" si="16"/>
        <v>33.833701816783666</v>
      </c>
      <c r="N25" s="24">
        <f t="shared" si="17"/>
        <v>45.308735319320604</v>
      </c>
      <c r="O25" s="24">
        <f t="shared" si="19"/>
        <v>67.035510097036607</v>
      </c>
      <c r="P25" s="24">
        <f t="shared" si="25"/>
        <v>127.63567251462007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0.10671920931839921</v>
      </c>
      <c r="AJ25" s="19">
        <f t="shared" si="4"/>
        <v>4.1666666666666664E-2</v>
      </c>
      <c r="AK25" s="19">
        <f t="shared" ca="1" si="5"/>
        <v>6.7880914071373089E-2</v>
      </c>
      <c r="AL25" s="27"/>
    </row>
    <row r="26" spans="1:38" x14ac:dyDescent="0.45">
      <c r="A26" s="18" t="str">
        <f t="shared" si="6"/>
        <v/>
      </c>
      <c r="B26" s="23">
        <f>Итог!K27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7.4994824417482908</v>
      </c>
      <c r="G26" s="24">
        <f t="shared" si="21"/>
        <v>9.9471743611294539</v>
      </c>
      <c r="H26" s="24">
        <f t="shared" si="22"/>
        <v>14.093376389933949</v>
      </c>
      <c r="I26" s="24">
        <f t="shared" si="23"/>
        <v>15.126108820589705</v>
      </c>
      <c r="J26" s="24">
        <f t="shared" si="24"/>
        <v>18.587814705971461</v>
      </c>
      <c r="K26" s="24">
        <f t="shared" si="14"/>
        <v>21.092759282093446</v>
      </c>
      <c r="L26" s="24">
        <f t="shared" si="15"/>
        <v>28.04800540288948</v>
      </c>
      <c r="M26" s="24">
        <f t="shared" si="16"/>
        <v>35.948308180332646</v>
      </c>
      <c r="N26" s="24">
        <f t="shared" si="17"/>
        <v>48.329317673941979</v>
      </c>
      <c r="O26" s="24">
        <f t="shared" si="19"/>
        <v>71.823760818253504</v>
      </c>
      <c r="P26" s="24">
        <f t="shared" si="25"/>
        <v>137.45380116959083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0.10671920931839921</v>
      </c>
      <c r="AJ26" s="19">
        <f t="shared" si="4"/>
        <v>0.04</v>
      </c>
      <c r="AK26" s="19">
        <f t="shared" ca="1" si="5"/>
        <v>6.94991763733325E-2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0.65774804307121126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aZ8fIZu3fux+XFcdZoHs7g8rDiLkK4VPrmhFctnn9rLHA9k9WF8mqT6hQ7oxC8aAS0CZTtnkTkjoyZNT+6si0g==" saltValue="doCG45nsrq52JfNsk5mQig==" spinCount="100000" sheet="1" formatCell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Итог!L3</f>
        <v>0.20039207726165548</v>
      </c>
      <c r="C2" s="23">
        <f>LARGE($B$2:$B$26,ROW(A2)-1)</f>
        <v>0.20039207726165548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0.20039207726165548</v>
      </c>
      <c r="AE2" s="19"/>
      <c r="AF2" s="20">
        <v>1</v>
      </c>
      <c r="AG2" s="26">
        <f t="shared" ref="AG2:AG12" ca="1" si="0">C2/SUM(INDIRECT("C$2:C$"&amp;$A$28))</f>
        <v>0.3458783179517439</v>
      </c>
      <c r="AH2" s="19">
        <f ca="1">AF2*AG2</f>
        <v>0.3458783179517439</v>
      </c>
      <c r="AI2" s="19">
        <f ca="1">1/(2*SUM(AH$2:AH2)-1)</f>
        <v>-3.2441898722818769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Итог!L4</f>
        <v>0.19997008674842956</v>
      </c>
      <c r="C3" s="23">
        <f t="shared" ref="C3:C26" si="1">LARGE($B$2:$B$26,ROW(A3)-1)</f>
        <v>0.19997008674842956</v>
      </c>
      <c r="D3" s="28">
        <f t="shared" ref="D3:D26" si="2">E3*(1/(AF3*(AF3-1)))</f>
        <v>0.50105513409552294</v>
      </c>
      <c r="E3" s="29">
        <f>SUM(F3:AC3)</f>
        <v>1.0021102681910459</v>
      </c>
      <c r="F3" s="24">
        <f>(C$2/F$27)/((SUM(C$2:C3)-C$2)/(AF3-F$27))</f>
        <v>1.0021102681910459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0.40036216401008506</v>
      </c>
      <c r="AE3" s="19"/>
      <c r="AF3" s="20">
        <v>2</v>
      </c>
      <c r="AG3" s="26">
        <f t="shared" ca="1" si="0"/>
        <v>0.34514995897218403</v>
      </c>
      <c r="AH3" s="19">
        <f t="shared" ref="AH3:AH26" ca="1" si="3">AF3*AG3</f>
        <v>0.69029991794436807</v>
      </c>
      <c r="AI3" s="19">
        <f ca="1">1/(2*SUM(AH$2:AH3)-1)</f>
        <v>0.93252572843497183</v>
      </c>
      <c r="AJ3" s="19">
        <f t="shared" ref="AJ3:AJ26" si="4">1/AF3</f>
        <v>0.5</v>
      </c>
      <c r="AK3" s="19">
        <f t="shared" ref="AK3:AK26" ca="1" si="5">(AI3-AJ3)/(1-AJ3)</f>
        <v>0.86505145686994367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Итог!L5</f>
        <v>8.3612879791461897E-2</v>
      </c>
      <c r="C4" s="23">
        <f t="shared" si="1"/>
        <v>0.17900944404085295</v>
      </c>
      <c r="D4" s="37">
        <f t="shared" si="2"/>
        <v>0.36263436053453157</v>
      </c>
      <c r="E4" s="29">
        <f t="shared" ref="E4:E26" si="7">SUM(F4:AC4)</f>
        <v>2.1758061632071897</v>
      </c>
      <c r="F4" s="24">
        <f t="shared" ref="F4:F14" si="8">(AD$2/F$27)/((AD4-AD$2)/(AF4-F$27))</f>
        <v>1.0575350961267407</v>
      </c>
      <c r="G4" s="24">
        <f t="shared" ref="G4:G14" si="9">(AD$3/G$27)/((AD4-AD$3)/(AF4-G$27))</f>
        <v>1.118271067080449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0.57937160805093801</v>
      </c>
      <c r="AE4" s="30">
        <f t="shared" ref="AE4:AE26" si="10">D4-D3</f>
        <v>-0.13842077356099136</v>
      </c>
      <c r="AF4" s="20">
        <v>3</v>
      </c>
      <c r="AG4" s="26">
        <f t="shared" ca="1" si="0"/>
        <v>0.30897172307607201</v>
      </c>
      <c r="AH4" s="19">
        <f t="shared" ca="1" si="3"/>
        <v>0.92691516922821604</v>
      </c>
      <c r="AI4" s="19">
        <f ca="1">1/(2*SUM(AH$2:AH4)-1)</f>
        <v>0.34174168118645298</v>
      </c>
      <c r="AJ4" s="19">
        <f t="shared" si="4"/>
        <v>0.33333333333333331</v>
      </c>
      <c r="AK4" s="19">
        <f t="shared" ca="1" si="5"/>
        <v>1.2612521779679501E-2</v>
      </c>
      <c r="AL4" s="27"/>
    </row>
    <row r="5" spans="1:38" x14ac:dyDescent="0.45">
      <c r="A5" s="18" t="b">
        <f t="shared" si="6"/>
        <v>0</v>
      </c>
      <c r="B5" s="23">
        <f>Итог!L6</f>
        <v>0.17900944404085295</v>
      </c>
      <c r="C5" s="23">
        <f t="shared" si="1"/>
        <v>0.10877740267509936</v>
      </c>
      <c r="D5" s="37">
        <f t="shared" si="2"/>
        <v>0.3665927298702284</v>
      </c>
      <c r="E5" s="29">
        <f t="shared" si="7"/>
        <v>4.3991127584427412</v>
      </c>
      <c r="F5" s="24">
        <f t="shared" si="8"/>
        <v>1.2325324163308216</v>
      </c>
      <c r="G5" s="24">
        <f t="shared" si="9"/>
        <v>1.3911760338555201</v>
      </c>
      <c r="H5" s="24">
        <f t="shared" ref="H5:H14" si="11">(AD$4/H$27)/((AD5-AD$4)/(AF5-H$27))</f>
        <v>1.7754043082563997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0.6881490107260374</v>
      </c>
      <c r="AE5" s="30">
        <f t="shared" si="10"/>
        <v>3.9583693356968208E-3</v>
      </c>
      <c r="AF5" s="20">
        <v>4</v>
      </c>
      <c r="AG5" s="26">
        <f t="shared" ca="1" si="0"/>
        <v>0.18775066151590866</v>
      </c>
      <c r="AH5" s="19">
        <f t="shared" ca="1" si="3"/>
        <v>0.75100264606363465</v>
      </c>
      <c r="AI5" s="19">
        <f ca="1">1/(2*SUM(AH$2:AH5)-1)</f>
        <v>0.22582579456375768</v>
      </c>
      <c r="AJ5" s="19">
        <f t="shared" si="4"/>
        <v>0.25</v>
      </c>
      <c r="AK5" s="19">
        <f t="shared" ca="1" si="5"/>
        <v>-3.2232273914989763E-2</v>
      </c>
      <c r="AL5" s="27"/>
    </row>
    <row r="6" spans="1:38" x14ac:dyDescent="0.45">
      <c r="A6" s="18" t="b">
        <f t="shared" si="6"/>
        <v>0</v>
      </c>
      <c r="B6" s="23">
        <f>Итог!L7</f>
        <v>0.10877740267509936</v>
      </c>
      <c r="C6" s="23">
        <f t="shared" si="1"/>
        <v>0.10172108029571386</v>
      </c>
      <c r="D6" s="37">
        <f t="shared" si="2"/>
        <v>0.32138885259617012</v>
      </c>
      <c r="E6" s="29">
        <f t="shared" si="7"/>
        <v>6.4277770519234014</v>
      </c>
      <c r="F6" s="24">
        <f t="shared" si="8"/>
        <v>1.3597933940464859</v>
      </c>
      <c r="G6" s="24">
        <f t="shared" si="9"/>
        <v>1.5417998052633743</v>
      </c>
      <c r="H6" s="24">
        <f t="shared" si="11"/>
        <v>1.8349193459706812</v>
      </c>
      <c r="I6" s="24">
        <f t="shared" ref="I6:I14" si="12">($AD$5/I$27)/((AD6-$AD$5)/(AF6-I$27))</f>
        <v>1.69126450664286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0.78987009102175132</v>
      </c>
      <c r="AE6" s="30">
        <f t="shared" si="10"/>
        <v>-4.5203877274058279E-2</v>
      </c>
      <c r="AF6" s="20">
        <v>5</v>
      </c>
      <c r="AG6" s="26">
        <f t="shared" ca="1" si="0"/>
        <v>0.17557139300959773</v>
      </c>
      <c r="AH6" s="19">
        <f t="shared" ca="1" si="3"/>
        <v>0.8778569650479886</v>
      </c>
      <c r="AI6" s="19">
        <f ca="1">1/(2*SUM(AH$2:AH6)-1)</f>
        <v>0.16171008982817101</v>
      </c>
      <c r="AJ6" s="19">
        <f t="shared" si="4"/>
        <v>0.2</v>
      </c>
      <c r="AK6" s="19">
        <f t="shared" ca="1" si="5"/>
        <v>-4.7862387714786257E-2</v>
      </c>
      <c r="AL6" s="27"/>
    </row>
    <row r="7" spans="1:38" x14ac:dyDescent="0.45">
      <c r="A7" s="18">
        <f t="shared" si="6"/>
        <v>7</v>
      </c>
      <c r="B7" s="23">
        <f>Итог!L8</f>
        <v>0.10172108029571386</v>
      </c>
      <c r="C7" s="23">
        <f t="shared" si="1"/>
        <v>8.3612879791461897E-2</v>
      </c>
      <c r="D7" s="37">
        <f t="shared" si="2"/>
        <v>0.29655978858611381</v>
      </c>
      <c r="E7" s="29">
        <f t="shared" si="7"/>
        <v>8.8967936575834141</v>
      </c>
      <c r="F7" s="24">
        <f t="shared" si="8"/>
        <v>1.4885959621611322</v>
      </c>
      <c r="G7" s="24">
        <f t="shared" si="9"/>
        <v>1.6924310165740863</v>
      </c>
      <c r="H7" s="24">
        <f t="shared" si="11"/>
        <v>1.9699055575735556</v>
      </c>
      <c r="I7" s="24">
        <f t="shared" si="12"/>
        <v>1.8565108369840897</v>
      </c>
      <c r="J7" s="24">
        <f t="shared" ref="J7:J14" si="13">($AD$6/J$27)/((AD7-$AD$6)/(AF7-J$27))</f>
        <v>1.889350284290551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0.87348297081321324</v>
      </c>
      <c r="AE7" s="30">
        <f t="shared" si="10"/>
        <v>-2.4829064010056301E-2</v>
      </c>
      <c r="AF7" s="20">
        <v>6</v>
      </c>
      <c r="AG7" s="26">
        <f t="shared" ca="1" si="0"/>
        <v>0.14431649502595353</v>
      </c>
      <c r="AH7" s="19">
        <f t="shared" ca="1" si="3"/>
        <v>0.86589897015572115</v>
      </c>
      <c r="AI7" s="19">
        <f ca="1">1/(2*SUM(AH$2:AH7)-1)</f>
        <v>0.1263311517760532</v>
      </c>
      <c r="AJ7" s="19">
        <f t="shared" si="4"/>
        <v>0.16666666666666666</v>
      </c>
      <c r="AK7" s="19">
        <f t="shared" ca="1" si="5"/>
        <v>-4.8402617868736147E-2</v>
      </c>
      <c r="AL7" s="27"/>
    </row>
    <row r="8" spans="1:38" x14ac:dyDescent="0.45">
      <c r="A8" s="18">
        <f t="shared" si="6"/>
        <v>8</v>
      </c>
      <c r="B8" s="23">
        <f>Итог!L9</f>
        <v>1.9299388915003633E-2</v>
      </c>
      <c r="C8" s="23">
        <f t="shared" si="1"/>
        <v>4.9191273877184735E-2</v>
      </c>
      <c r="D8" s="37">
        <f t="shared" si="2"/>
        <v>0.31834142462123599</v>
      </c>
      <c r="E8" s="29">
        <f t="shared" si="7"/>
        <v>13.370339834091913</v>
      </c>
      <c r="F8" s="24">
        <f t="shared" si="8"/>
        <v>1.6646575504559333</v>
      </c>
      <c r="G8" s="24">
        <f t="shared" si="9"/>
        <v>1.9162976447367073</v>
      </c>
      <c r="H8" s="24">
        <f t="shared" si="11"/>
        <v>2.2501880118460424</v>
      </c>
      <c r="I8" s="24">
        <f t="shared" si="12"/>
        <v>2.2006662111376833</v>
      </c>
      <c r="J8" s="24">
        <f t="shared" si="13"/>
        <v>2.3790523690773071</v>
      </c>
      <c r="K8" s="24">
        <f>($AD$7/K$27)/((AD8-$AD$7)/(AF8-K$27))</f>
        <v>2.9594780468382407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0.92267424469039794</v>
      </c>
      <c r="AE8" s="30">
        <f t="shared" si="10"/>
        <v>2.1781636035122176E-2</v>
      </c>
      <c r="AF8" s="20">
        <v>7</v>
      </c>
      <c r="AG8" s="26">
        <f t="shared" ca="1" si="0"/>
        <v>8.4904529655274147E-2</v>
      </c>
      <c r="AH8" s="19">
        <f t="shared" ca="1" si="3"/>
        <v>0.594331707586919</v>
      </c>
      <c r="AI8" s="19">
        <f ca="1">1/(2*SUM(AH$2:AH8)-1)</f>
        <v>0.10983739532773597</v>
      </c>
      <c r="AJ8" s="19">
        <f t="shared" si="4"/>
        <v>0.14285714285714285</v>
      </c>
      <c r="AK8" s="19">
        <f t="shared" ca="1" si="5"/>
        <v>-3.8523038784308024E-2</v>
      </c>
      <c r="AL8" s="27"/>
    </row>
    <row r="9" spans="1:38" x14ac:dyDescent="0.45">
      <c r="A9" s="18">
        <f t="shared" si="6"/>
        <v>9</v>
      </c>
      <c r="B9" s="23">
        <f>Итог!L10</f>
        <v>0</v>
      </c>
      <c r="C9" s="23">
        <f t="shared" si="1"/>
        <v>2.5127131319174396E-2</v>
      </c>
      <c r="D9" s="37">
        <f t="shared" si="2"/>
        <v>0.38404114442131598</v>
      </c>
      <c r="E9" s="29">
        <f t="shared" si="7"/>
        <v>21.506304087593698</v>
      </c>
      <c r="F9" s="24">
        <f t="shared" si="8"/>
        <v>1.8768090565390467</v>
      </c>
      <c r="G9" s="24">
        <f t="shared" si="9"/>
        <v>2.1940088793481971</v>
      </c>
      <c r="H9" s="24">
        <f t="shared" si="11"/>
        <v>2.6209047984960292</v>
      </c>
      <c r="I9" s="24">
        <f t="shared" si="12"/>
        <v>2.6502705260342729</v>
      </c>
      <c r="J9" s="24">
        <f t="shared" si="13"/>
        <v>3.0008117432185619</v>
      </c>
      <c r="K9" s="24">
        <f>($AD$7/K$27)/((AD9-$AD$7)/(AF9-K$27))</f>
        <v>3.9177507846378692</v>
      </c>
      <c r="L9" s="24">
        <f>($AD$8/L$27)/((AD9-$AD$8)/(AF9-L$27))</f>
        <v>5.24574829931972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0.94780137600957237</v>
      </c>
      <c r="AE9" s="30">
        <f t="shared" si="10"/>
        <v>6.5699719800079992E-2</v>
      </c>
      <c r="AF9" s="20">
        <v>8</v>
      </c>
      <c r="AG9" s="26">
        <f t="shared" ca="1" si="0"/>
        <v>4.3369628352525745E-2</v>
      </c>
      <c r="AH9" s="19">
        <f t="shared" ca="1" si="3"/>
        <v>0.34695702682020596</v>
      </c>
      <c r="AI9" s="19">
        <f ca="1">1/(2*SUM(AH$2:AH9)-1)</f>
        <v>0.10205871365917323</v>
      </c>
      <c r="AJ9" s="19">
        <f t="shared" si="4"/>
        <v>0.125</v>
      </c>
      <c r="AK9" s="19">
        <f t="shared" ca="1" si="5"/>
        <v>-2.6218612960944885E-2</v>
      </c>
      <c r="AL9" s="27"/>
    </row>
    <row r="10" spans="1:38" x14ac:dyDescent="0.45">
      <c r="A10" s="18">
        <f t="shared" si="6"/>
        <v>10</v>
      </c>
      <c r="B10" s="23">
        <f>Итог!L11</f>
        <v>1.404320328191103E-2</v>
      </c>
      <c r="C10" s="23">
        <f t="shared" si="1"/>
        <v>1.9299388915003633E-2</v>
      </c>
      <c r="D10" s="37">
        <f t="shared" si="2"/>
        <v>0.4297060743701227</v>
      </c>
      <c r="E10" s="29">
        <f t="shared" si="7"/>
        <v>30.938837354648836</v>
      </c>
      <c r="F10" s="24">
        <f t="shared" si="8"/>
        <v>2.0909331586941069</v>
      </c>
      <c r="G10" s="24">
        <f t="shared" si="9"/>
        <v>2.4725112631717843</v>
      </c>
      <c r="H10" s="24">
        <f t="shared" si="11"/>
        <v>2.9885377345493613</v>
      </c>
      <c r="I10" s="24">
        <f t="shared" si="12"/>
        <v>3.083638121864348</v>
      </c>
      <c r="J10" s="24">
        <f t="shared" si="13"/>
        <v>3.5653877452605567</v>
      </c>
      <c r="K10" s="24">
        <f>($AD$7/K$27)/((AD10-$AD$7)/(AF10-K$27))</f>
        <v>4.6651546274107059</v>
      </c>
      <c r="L10" s="24">
        <f>($AD$8/L$27)/((AD10-$AD$8)/(AF10-L$27))</f>
        <v>5.9338703859564736</v>
      </c>
      <c r="M10" s="24">
        <f>($AD$9/M$27)/((AD10-$AD$9)/(AF10-M$27))</f>
        <v>6.1388043177415001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0.96710076492457597</v>
      </c>
      <c r="AE10" s="30">
        <f t="shared" si="10"/>
        <v>4.5664929948806721E-2</v>
      </c>
      <c r="AF10" s="20">
        <v>9</v>
      </c>
      <c r="AG10" s="26">
        <f t="shared" ca="1" si="0"/>
        <v>3.3310898647465031E-2</v>
      </c>
      <c r="AH10" s="19">
        <f t="shared" ca="1" si="3"/>
        <v>0.29979808782718531</v>
      </c>
      <c r="AI10" s="19">
        <f ca="1">1/(2*SUM(AH$2:AH10)-1)</f>
        <v>9.6173472780716182E-2</v>
      </c>
      <c r="AJ10" s="19">
        <f t="shared" si="4"/>
        <v>0.1111111111111111</v>
      </c>
      <c r="AK10" s="19">
        <f t="shared" ca="1" si="5"/>
        <v>-1.680484312169429E-2</v>
      </c>
      <c r="AL10" s="27"/>
    </row>
    <row r="11" spans="1:38" x14ac:dyDescent="0.45">
      <c r="A11" s="18">
        <f t="shared" si="6"/>
        <v>11</v>
      </c>
      <c r="B11" s="23">
        <f>Итог!L12</f>
        <v>4.9191273877184735E-2</v>
      </c>
      <c r="C11" s="23">
        <f t="shared" si="1"/>
        <v>1.404320328191103E-2</v>
      </c>
      <c r="D11" s="37">
        <f t="shared" si="2"/>
        <v>0.47794305103862061</v>
      </c>
      <c r="E11" s="29">
        <f t="shared" si="7"/>
        <v>43.014874593475852</v>
      </c>
      <c r="F11" s="24">
        <f t="shared" si="8"/>
        <v>2.3099895322345598</v>
      </c>
      <c r="G11" s="24">
        <f t="shared" si="9"/>
        <v>2.757401565388542</v>
      </c>
      <c r="H11" s="24">
        <f t="shared" si="11"/>
        <v>3.3647588025438186</v>
      </c>
      <c r="I11" s="24">
        <f t="shared" si="12"/>
        <v>3.5230077847258938</v>
      </c>
      <c r="J11" s="24">
        <f t="shared" si="13"/>
        <v>4.1295241286863282</v>
      </c>
      <c r="K11" s="24">
        <f>($AD$7/K$27)/((AD11-$AD$7)/(AF11-K$27))</f>
        <v>5.4088480939386461</v>
      </c>
      <c r="L11" s="24">
        <f>($AD$8/L$27)/((AD11-$AD$8)/(AF11-L$27))</f>
        <v>6.7630184542298579</v>
      </c>
      <c r="M11" s="24">
        <f>($AD$9/M$27)/((AD11-$AD$9)/(AF11-M$27))</f>
        <v>7.1065363665491974</v>
      </c>
      <c r="N11" s="24">
        <f>($AD$10/N$27)/((AD11-$AD$10)/(AF11-N$27))</f>
        <v>7.6517898651790039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0.98114396820648697</v>
      </c>
      <c r="AE11" s="30">
        <f t="shared" si="10"/>
        <v>4.8236976668497911E-2</v>
      </c>
      <c r="AF11" s="20">
        <v>10</v>
      </c>
      <c r="AG11" s="26">
        <f t="shared" ca="1" si="0"/>
        <v>2.4238680471681588E-2</v>
      </c>
      <c r="AH11" s="19">
        <f t="shared" ca="1" si="3"/>
        <v>0.2423868047168159</v>
      </c>
      <c r="AI11" s="19">
        <f ca="1">1/(2*SUM(AH$2:AH11)-1)</f>
        <v>9.1889373202356905E-2</v>
      </c>
      <c r="AJ11" s="19">
        <f t="shared" si="4"/>
        <v>0.1</v>
      </c>
      <c r="AK11" s="19">
        <f t="shared" ca="1" si="5"/>
        <v>-9.0118075529367781E-3</v>
      </c>
      <c r="AL11" s="27"/>
    </row>
    <row r="12" spans="1:38" x14ac:dyDescent="0.45">
      <c r="A12" s="18">
        <f t="shared" si="6"/>
        <v>12</v>
      </c>
      <c r="B12" s="23">
        <f>Итог!L13</f>
        <v>1.0811503781889662E-2</v>
      </c>
      <c r="C12" s="23">
        <f t="shared" si="1"/>
        <v>1.0811503781889662E-2</v>
      </c>
      <c r="D12" s="37">
        <f t="shared" si="2"/>
        <v>0.52274075447636359</v>
      </c>
      <c r="E12" s="29">
        <f t="shared" si="7"/>
        <v>57.5014829924</v>
      </c>
      <c r="F12" s="24">
        <f t="shared" si="8"/>
        <v>2.5315985882702257</v>
      </c>
      <c r="G12" s="24">
        <f t="shared" si="9"/>
        <v>3.0453855947124633</v>
      </c>
      <c r="H12" s="24">
        <f t="shared" si="11"/>
        <v>3.7446713016308681</v>
      </c>
      <c r="I12" s="24">
        <f t="shared" si="12"/>
        <v>3.9639076923076919</v>
      </c>
      <c r="J12" s="24">
        <f t="shared" si="13"/>
        <v>4.690315077183338</v>
      </c>
      <c r="K12" s="24">
        <f>($AD$7/K$27)/((AD12-$AD$7)/(AF12-K$27))</f>
        <v>6.1440627019553071</v>
      </c>
      <c r="L12" s="24">
        <f>($AD$8/L$27)/((AD12-$AD$8)/(AF12-L$27))</f>
        <v>7.6101773323053221</v>
      </c>
      <c r="M12" s="24">
        <f>($AD$9/M$27)/((AD12-$AD$9)/(AF12-M$27))</f>
        <v>8.0496612630050937</v>
      </c>
      <c r="N12" s="24">
        <f>($AD$10/N$27)/((AD12-$AD$10)/(AF12-N$27))</f>
        <v>8.6467034410296932</v>
      </c>
      <c r="O12" s="24">
        <f>($AD$11/O$27)/((AD12-$AD$11)/(AF12-O$27))</f>
        <v>9.0749999999999993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0.99195547198837664</v>
      </c>
      <c r="AE12" s="30">
        <f t="shared" si="10"/>
        <v>4.4797703437742975E-2</v>
      </c>
      <c r="AF12" s="20">
        <v>11</v>
      </c>
      <c r="AG12" s="26">
        <f t="shared" ca="1" si="0"/>
        <v>1.8660741451001724E-2</v>
      </c>
      <c r="AH12" s="19">
        <f t="shared" ca="1" si="3"/>
        <v>0.20526815596101897</v>
      </c>
      <c r="AI12" s="19">
        <f ca="1">1/(2*SUM(AH$2:AH12)-1)</f>
        <v>8.8548958970293745E-2</v>
      </c>
      <c r="AJ12" s="19">
        <f t="shared" si="4"/>
        <v>9.0909090909090912E-2</v>
      </c>
      <c r="AK12" s="19">
        <f t="shared" ca="1" si="5"/>
        <v>-2.5961451326768832E-3</v>
      </c>
      <c r="AL12" s="27"/>
    </row>
    <row r="13" spans="1:38" x14ac:dyDescent="0.45">
      <c r="A13" s="18" t="str">
        <f t="shared" si="6"/>
        <v/>
      </c>
      <c r="B13" s="23">
        <f>Итог!L14</f>
        <v>2.5127131319174396E-2</v>
      </c>
      <c r="C13" s="23">
        <f t="shared" si="1"/>
        <v>8.0445280116234353E-3</v>
      </c>
      <c r="D13" s="37">
        <f t="shared" si="2"/>
        <v>0.57442598635630915</v>
      </c>
      <c r="E13" s="29">
        <f t="shared" si="7"/>
        <v>75.824230199032812</v>
      </c>
      <c r="F13" s="24">
        <f t="shared" si="8"/>
        <v>2.7567421322306318</v>
      </c>
      <c r="G13" s="24">
        <f t="shared" si="9"/>
        <v>3.3383664270379576</v>
      </c>
      <c r="H13" s="24">
        <f t="shared" si="11"/>
        <v>4.1321861705505114</v>
      </c>
      <c r="I13" s="24">
        <f t="shared" si="12"/>
        <v>4.4133194018601953</v>
      </c>
      <c r="J13" s="24">
        <f t="shared" si="13"/>
        <v>5.2625451217652168</v>
      </c>
      <c r="K13" s="24">
        <f t="shared" ref="K13:K26" si="14">($AD$7/K$27)/((AD13-$AD$7)/(AF13-K$27))</f>
        <v>6.9040743086341649</v>
      </c>
      <c r="L13" s="24">
        <f t="shared" ref="L13:L26" si="15">($AD$8/L$27)/((AD13-$AD$8)/(AF13-L$27))</f>
        <v>8.523072672008853</v>
      </c>
      <c r="M13" s="24">
        <f t="shared" ref="M13:M26" si="16">($AD$9/M$27)/((AD13-$AD$9)/(AF13-M$27))</f>
        <v>9.0787965616046087</v>
      </c>
      <c r="N13" s="24">
        <f t="shared" ref="N13:N26" si="17">($AD$10/N$27)/((AD13-$AD$10)/(AF13-N$27))</f>
        <v>9.7986144936948936</v>
      </c>
      <c r="O13" s="24">
        <f>($AD$11/O$27)/((AD13-$AD$11)/(AF13-O$27))</f>
        <v>10.406685552407971</v>
      </c>
      <c r="P13" s="24">
        <f>($AD$12/P$27)/((AD13-$AD$12)/(AF13-P$27))</f>
        <v>11.209827357237815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5.1685231879945559E-2</v>
      </c>
      <c r="AF13" s="20">
        <v>12</v>
      </c>
      <c r="AG13" s="26">
        <f t="shared" ref="AG13:AG26" ca="1" si="18">C13/SUM(INDIRECT("C$2:C$"&amp;$A$28))</f>
        <v>1.3884919281229544E-2</v>
      </c>
      <c r="AH13" s="19">
        <f t="shared" ca="1" si="3"/>
        <v>0.16661903137475453</v>
      </c>
      <c r="AI13" s="19">
        <f ca="1">1/(2*SUM(AH$2:AH13)-1)</f>
        <v>8.6010957648348166E-2</v>
      </c>
      <c r="AJ13" s="19">
        <f t="shared" si="4"/>
        <v>8.3333333333333329E-2</v>
      </c>
      <c r="AK13" s="19">
        <f t="shared" ca="1" si="5"/>
        <v>2.9210447072889134E-3</v>
      </c>
      <c r="AL13" s="27"/>
    </row>
    <row r="14" spans="1:38" x14ac:dyDescent="0.45">
      <c r="A14" s="18" t="str">
        <f t="shared" si="6"/>
        <v/>
      </c>
      <c r="B14" s="23">
        <f>Итог!L15</f>
        <v>8.0445280116234353E-3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3.0073550533425073</v>
      </c>
      <c r="G14" s="24">
        <f t="shared" si="9"/>
        <v>3.6722030697417534</v>
      </c>
      <c r="H14" s="24">
        <f t="shared" si="11"/>
        <v>4.5913179672783455</v>
      </c>
      <c r="I14" s="24">
        <f t="shared" si="12"/>
        <v>4.9649843270927194</v>
      </c>
      <c r="J14" s="24">
        <f t="shared" si="13"/>
        <v>6.014337282017391</v>
      </c>
      <c r="K14" s="24">
        <f t="shared" si="14"/>
        <v>8.0547533600731924</v>
      </c>
      <c r="L14" s="24">
        <f t="shared" si="15"/>
        <v>10.227687206410623</v>
      </c>
      <c r="M14" s="24">
        <f t="shared" si="16"/>
        <v>11.34849570200576</v>
      </c>
      <c r="N14" s="24">
        <f t="shared" si="17"/>
        <v>13.064819324926525</v>
      </c>
      <c r="O14" s="24">
        <f t="shared" ref="O14:O26" si="19">($AD$11/O$27)/((AD14-$AD$11)/(AF14-O$27))</f>
        <v>15.610028328611955</v>
      </c>
      <c r="P14" s="24">
        <f>($AD$12/P$27)/((AD14-$AD$12)/(AF14-P$27))</f>
        <v>22.41965471447563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8.6010957648348166E-2</v>
      </c>
      <c r="AJ14" s="19">
        <f t="shared" si="4"/>
        <v>7.6923076923076927E-2</v>
      </c>
      <c r="AK14" s="19">
        <f t="shared" ca="1" si="5"/>
        <v>9.8452041190438405E-3</v>
      </c>
      <c r="AL14" s="27"/>
    </row>
    <row r="15" spans="1:38" x14ac:dyDescent="0.45">
      <c r="A15" s="18" t="str">
        <f t="shared" si="6"/>
        <v/>
      </c>
      <c r="B15" s="23">
        <f>Итог!L16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3.2579679744543832</v>
      </c>
      <c r="G15" s="24">
        <f t="shared" ref="G15:G26" si="21">(AD$3/G$27)/((AD15-AD$3)/(AF15-G$27))</f>
        <v>4.0060397124455491</v>
      </c>
      <c r="H15" s="24">
        <f t="shared" ref="H15:H26" si="22">(AD$4/H$27)/((AD15-AD$4)/(AF15-H$27))</f>
        <v>5.0504497640061805</v>
      </c>
      <c r="I15" s="24">
        <f t="shared" ref="I15:I26" si="23">($AD$5/I$27)/((AD15-$AD$5)/(AF15-I$27))</f>
        <v>5.5166492523252444</v>
      </c>
      <c r="J15" s="24">
        <f t="shared" ref="J15:J26" si="24">($AD$6/J$27)/((AD15-$AD$6)/(AF15-J$27))</f>
        <v>6.7661294422695653</v>
      </c>
      <c r="K15" s="24">
        <f t="shared" si="14"/>
        <v>9.2054324115122199</v>
      </c>
      <c r="L15" s="24">
        <f t="shared" si="15"/>
        <v>11.932301740812393</v>
      </c>
      <c r="M15" s="24">
        <f t="shared" si="16"/>
        <v>13.618194842406913</v>
      </c>
      <c r="N15" s="24">
        <f t="shared" si="17"/>
        <v>16.331024156158158</v>
      </c>
      <c r="O15" s="24">
        <f t="shared" si="19"/>
        <v>20.813371104815943</v>
      </c>
      <c r="P15" s="24">
        <f t="shared" ref="P15:P26" si="25">($AD$12/P$27)/((AD15-$AD$12)/(AF15-P$27))</f>
        <v>33.629482071713447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8.6010957648348166E-2</v>
      </c>
      <c r="AJ15" s="19">
        <f t="shared" si="4"/>
        <v>7.1428571428571425E-2</v>
      </c>
      <c r="AK15" s="19">
        <f t="shared" ca="1" si="5"/>
        <v>1.5704108236682644E-2</v>
      </c>
      <c r="AL15" s="27"/>
    </row>
    <row r="16" spans="1:38" x14ac:dyDescent="0.45">
      <c r="A16" s="18" t="str">
        <f t="shared" si="6"/>
        <v/>
      </c>
      <c r="B16" s="23">
        <f>Итог!L17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3.5085808955662587</v>
      </c>
      <c r="G16" s="24">
        <f t="shared" si="21"/>
        <v>4.3398763551493449</v>
      </c>
      <c r="H16" s="24">
        <f t="shared" si="22"/>
        <v>5.5095815607340146</v>
      </c>
      <c r="I16" s="24">
        <f t="shared" si="23"/>
        <v>6.0683141775577685</v>
      </c>
      <c r="J16" s="24">
        <f t="shared" si="24"/>
        <v>7.5179216025217386</v>
      </c>
      <c r="K16" s="24">
        <f t="shared" si="14"/>
        <v>10.356111462951246</v>
      </c>
      <c r="L16" s="24">
        <f t="shared" si="15"/>
        <v>13.636916275214164</v>
      </c>
      <c r="M16" s="24">
        <f t="shared" si="16"/>
        <v>15.887893982808066</v>
      </c>
      <c r="N16" s="24">
        <f t="shared" si="17"/>
        <v>19.597228987389787</v>
      </c>
      <c r="O16" s="24">
        <f t="shared" si="19"/>
        <v>26.016713881019925</v>
      </c>
      <c r="P16" s="24">
        <f t="shared" si="25"/>
        <v>44.83930942895126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8.6010957648348166E-2</v>
      </c>
      <c r="AJ16" s="19">
        <f t="shared" si="4"/>
        <v>6.6666666666666666E-2</v>
      </c>
      <c r="AK16" s="19">
        <f t="shared" ca="1" si="5"/>
        <v>2.0726026051801606E-2</v>
      </c>
      <c r="AL16" s="27"/>
    </row>
    <row r="17" spans="1:38" x14ac:dyDescent="0.45">
      <c r="A17" s="18" t="str">
        <f t="shared" si="6"/>
        <v/>
      </c>
      <c r="B17" s="23">
        <f>Итог!L18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3.7591938166781342</v>
      </c>
      <c r="G17" s="24">
        <f t="shared" si="21"/>
        <v>4.6737129978531406</v>
      </c>
      <c r="H17" s="24">
        <f t="shared" si="22"/>
        <v>5.9687133574618505</v>
      </c>
      <c r="I17" s="24">
        <f t="shared" si="23"/>
        <v>6.6199791027902934</v>
      </c>
      <c r="J17" s="24">
        <f t="shared" si="24"/>
        <v>8.2697137627739128</v>
      </c>
      <c r="K17" s="24">
        <f t="shared" si="14"/>
        <v>11.506790514390275</v>
      </c>
      <c r="L17" s="24">
        <f t="shared" si="15"/>
        <v>15.341530809615936</v>
      </c>
      <c r="M17" s="24">
        <f t="shared" si="16"/>
        <v>18.157593123209217</v>
      </c>
      <c r="N17" s="24">
        <f t="shared" si="17"/>
        <v>22.86343381862142</v>
      </c>
      <c r="O17" s="24">
        <f t="shared" si="19"/>
        <v>31.22005665722391</v>
      </c>
      <c r="P17" s="24">
        <f t="shared" si="25"/>
        <v>56.049136786189074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8.6010957648348166E-2</v>
      </c>
      <c r="AJ17" s="19">
        <f t="shared" si="4"/>
        <v>6.25E-2</v>
      </c>
      <c r="AK17" s="19">
        <f t="shared" ca="1" si="5"/>
        <v>2.5078354824904711E-2</v>
      </c>
      <c r="AL17" s="27"/>
    </row>
    <row r="18" spans="1:38" x14ac:dyDescent="0.45">
      <c r="A18" s="18" t="str">
        <f t="shared" si="6"/>
        <v/>
      </c>
      <c r="B18" s="23">
        <f>Итог!L19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4.0098067377900097</v>
      </c>
      <c r="G18" s="24">
        <f t="shared" si="21"/>
        <v>5.0075496405569364</v>
      </c>
      <c r="H18" s="24">
        <f t="shared" si="22"/>
        <v>6.4278451541896846</v>
      </c>
      <c r="I18" s="24">
        <f t="shared" si="23"/>
        <v>7.1716440280228175</v>
      </c>
      <c r="J18" s="24">
        <f t="shared" si="24"/>
        <v>9.021505923026087</v>
      </c>
      <c r="K18" s="24">
        <f t="shared" si="14"/>
        <v>12.657469565829302</v>
      </c>
      <c r="L18" s="24">
        <f t="shared" si="15"/>
        <v>17.046145344017706</v>
      </c>
      <c r="M18" s="24">
        <f t="shared" si="16"/>
        <v>20.427292263610369</v>
      </c>
      <c r="N18" s="24">
        <f t="shared" si="17"/>
        <v>26.12963864985305</v>
      </c>
      <c r="O18" s="24">
        <f t="shared" si="19"/>
        <v>36.423399433427896</v>
      </c>
      <c r="P18" s="24">
        <f t="shared" si="25"/>
        <v>67.258964143426894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8.6010957648348166E-2</v>
      </c>
      <c r="AJ18" s="19">
        <f t="shared" si="4"/>
        <v>5.8823529411764705E-2</v>
      </c>
      <c r="AK18" s="19">
        <f t="shared" ca="1" si="5"/>
        <v>2.8886642501369929E-2</v>
      </c>
      <c r="AL18" s="27"/>
    </row>
    <row r="19" spans="1:38" x14ac:dyDescent="0.45">
      <c r="A19" s="18" t="str">
        <f t="shared" si="6"/>
        <v/>
      </c>
      <c r="B19" s="23">
        <f>Итог!L20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4.2604196589018857</v>
      </c>
      <c r="G19" s="24">
        <f t="shared" si="21"/>
        <v>5.3413862832607331</v>
      </c>
      <c r="H19" s="24">
        <f t="shared" si="22"/>
        <v>6.8869769509175196</v>
      </c>
      <c r="I19" s="24">
        <f t="shared" si="23"/>
        <v>7.7233089532553416</v>
      </c>
      <c r="J19" s="24">
        <f t="shared" si="24"/>
        <v>9.7732980832782612</v>
      </c>
      <c r="K19" s="24">
        <f t="shared" si="14"/>
        <v>13.80814861726833</v>
      </c>
      <c r="L19" s="24">
        <f t="shared" si="15"/>
        <v>18.750759878419476</v>
      </c>
      <c r="M19" s="24">
        <f t="shared" si="16"/>
        <v>22.69699140401152</v>
      </c>
      <c r="N19" s="24">
        <f t="shared" si="17"/>
        <v>29.395843481084682</v>
      </c>
      <c r="O19" s="24">
        <f t="shared" si="19"/>
        <v>41.626742209631885</v>
      </c>
      <c r="P19" s="24">
        <f t="shared" si="25"/>
        <v>78.468791500664693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8.6010957648348166E-2</v>
      </c>
      <c r="AJ19" s="19">
        <f t="shared" si="4"/>
        <v>5.5555555555555552E-2</v>
      </c>
      <c r="AK19" s="19">
        <f t="shared" ca="1" si="5"/>
        <v>3.2246896333545119E-2</v>
      </c>
      <c r="AL19" s="27"/>
    </row>
    <row r="20" spans="1:38" x14ac:dyDescent="0.45">
      <c r="A20" s="18" t="str">
        <f t="shared" si="6"/>
        <v/>
      </c>
      <c r="B20" s="23">
        <f>Итог!L21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4.5110325800137616</v>
      </c>
      <c r="G20" s="24">
        <f t="shared" si="21"/>
        <v>5.6752229259645288</v>
      </c>
      <c r="H20" s="24">
        <f t="shared" si="22"/>
        <v>7.3461087476453537</v>
      </c>
      <c r="I20" s="24">
        <f t="shared" si="23"/>
        <v>8.2749738784878666</v>
      </c>
      <c r="J20" s="24">
        <f t="shared" si="24"/>
        <v>10.525090243530434</v>
      </c>
      <c r="K20" s="24">
        <f t="shared" si="14"/>
        <v>14.958827668707357</v>
      </c>
      <c r="L20" s="24">
        <f t="shared" si="15"/>
        <v>20.455374412821246</v>
      </c>
      <c r="M20" s="24">
        <f t="shared" si="16"/>
        <v>24.966690544412671</v>
      </c>
      <c r="N20" s="24">
        <f t="shared" si="17"/>
        <v>32.662048312316315</v>
      </c>
      <c r="O20" s="24">
        <f t="shared" si="19"/>
        <v>46.830084985835867</v>
      </c>
      <c r="P20" s="24">
        <f t="shared" si="25"/>
        <v>89.678618857902521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8.6010957648348166E-2</v>
      </c>
      <c r="AJ20" s="19">
        <f t="shared" si="4"/>
        <v>5.2631578947368418E-2</v>
      </c>
      <c r="AK20" s="19">
        <f t="shared" ca="1" si="5"/>
        <v>3.5233788628811956E-2</v>
      </c>
      <c r="AL20" s="27"/>
    </row>
    <row r="21" spans="1:38" x14ac:dyDescent="0.45">
      <c r="A21" s="18" t="str">
        <f t="shared" si="6"/>
        <v/>
      </c>
      <c r="B21" s="23">
        <f>Итог!L22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4.7616455011256367</v>
      </c>
      <c r="G21" s="24">
        <f t="shared" si="21"/>
        <v>6.0090595686683246</v>
      </c>
      <c r="H21" s="24">
        <f t="shared" si="22"/>
        <v>7.8052405443731887</v>
      </c>
      <c r="I21" s="24">
        <f t="shared" si="23"/>
        <v>8.8266388037203907</v>
      </c>
      <c r="J21" s="24">
        <f t="shared" si="24"/>
        <v>11.27688240378261</v>
      </c>
      <c r="K21" s="24">
        <f t="shared" si="14"/>
        <v>16.109506720146385</v>
      </c>
      <c r="L21" s="24">
        <f t="shared" si="15"/>
        <v>22.159988947223017</v>
      </c>
      <c r="M21" s="24">
        <f t="shared" si="16"/>
        <v>27.236389684813826</v>
      </c>
      <c r="N21" s="24">
        <f t="shared" si="17"/>
        <v>35.928253143547948</v>
      </c>
      <c r="O21" s="24">
        <f t="shared" si="19"/>
        <v>52.03342776203985</v>
      </c>
      <c r="P21" s="24">
        <f t="shared" si="25"/>
        <v>100.88844621514033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8.6010957648348166E-2</v>
      </c>
      <c r="AJ21" s="19">
        <f t="shared" si="4"/>
        <v>0.05</v>
      </c>
      <c r="AK21" s="19">
        <f t="shared" ca="1" si="5"/>
        <v>3.7906271208787541E-2</v>
      </c>
      <c r="AL21" s="27"/>
    </row>
    <row r="22" spans="1:38" x14ac:dyDescent="0.45">
      <c r="A22" s="18" t="str">
        <f t="shared" si="6"/>
        <v/>
      </c>
      <c r="B22" s="23">
        <f>Итог!L23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5.0122584222375126</v>
      </c>
      <c r="G22" s="24">
        <f t="shared" si="21"/>
        <v>6.3428962113721203</v>
      </c>
      <c r="H22" s="24">
        <f t="shared" si="22"/>
        <v>8.2643723411010228</v>
      </c>
      <c r="I22" s="24">
        <f t="shared" si="23"/>
        <v>9.3783037289529148</v>
      </c>
      <c r="J22" s="24">
        <f t="shared" si="24"/>
        <v>12.028674564034782</v>
      </c>
      <c r="K22" s="24">
        <f t="shared" si="14"/>
        <v>17.260185771585412</v>
      </c>
      <c r="L22" s="24">
        <f t="shared" si="15"/>
        <v>23.864603481624787</v>
      </c>
      <c r="M22" s="24">
        <f t="shared" si="16"/>
        <v>29.506088825214981</v>
      </c>
      <c r="N22" s="24">
        <f t="shared" si="17"/>
        <v>39.194457974779574</v>
      </c>
      <c r="O22" s="24">
        <f t="shared" si="19"/>
        <v>57.236770538243839</v>
      </c>
      <c r="P22" s="24">
        <f t="shared" si="25"/>
        <v>112.09827357237815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8.6010957648348166E-2</v>
      </c>
      <c r="AJ22" s="19">
        <f t="shared" si="4"/>
        <v>4.7619047619047616E-2</v>
      </c>
      <c r="AK22" s="19">
        <f t="shared" ca="1" si="5"/>
        <v>4.0311505530765582E-2</v>
      </c>
      <c r="AL22" s="27"/>
    </row>
    <row r="23" spans="1:38" x14ac:dyDescent="0.45">
      <c r="A23" s="18" t="str">
        <f t="shared" si="6"/>
        <v/>
      </c>
      <c r="B23" s="23">
        <f>Итог!L24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5.2628713433493886</v>
      </c>
      <c r="G23" s="24">
        <f t="shared" si="21"/>
        <v>6.6767328540759152</v>
      </c>
      <c r="H23" s="24">
        <f t="shared" si="22"/>
        <v>8.7235041378288578</v>
      </c>
      <c r="I23" s="24">
        <f t="shared" si="23"/>
        <v>9.9299686541854388</v>
      </c>
      <c r="J23" s="24">
        <f t="shared" si="24"/>
        <v>12.780466724286956</v>
      </c>
      <c r="K23" s="24">
        <f t="shared" si="14"/>
        <v>18.41086482302444</v>
      </c>
      <c r="L23" s="24">
        <f t="shared" si="15"/>
        <v>25.569218016026557</v>
      </c>
      <c r="M23" s="24">
        <f t="shared" si="16"/>
        <v>31.775787965616132</v>
      </c>
      <c r="N23" s="24">
        <f t="shared" si="17"/>
        <v>42.460662806011214</v>
      </c>
      <c r="O23" s="24">
        <f t="shared" si="19"/>
        <v>62.440113314447821</v>
      </c>
      <c r="P23" s="24">
        <f t="shared" si="25"/>
        <v>123.30810092961596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8.6010957648348166E-2</v>
      </c>
      <c r="AJ23" s="19">
        <f t="shared" si="4"/>
        <v>4.5454545454545456E-2</v>
      </c>
      <c r="AK23" s="19">
        <f t="shared" ca="1" si="5"/>
        <v>4.2487669917317124E-2</v>
      </c>
      <c r="AL23" s="27"/>
    </row>
    <row r="24" spans="1:38" x14ac:dyDescent="0.45">
      <c r="A24" s="18" t="str">
        <f t="shared" si="6"/>
        <v/>
      </c>
      <c r="B24" s="23">
        <f>Итог!L25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5.5134842644612636</v>
      </c>
      <c r="G24" s="24">
        <f t="shared" si="21"/>
        <v>7.010569496779711</v>
      </c>
      <c r="H24" s="24">
        <f t="shared" si="22"/>
        <v>9.182635934556691</v>
      </c>
      <c r="I24" s="24">
        <f t="shared" si="23"/>
        <v>10.481633579417965</v>
      </c>
      <c r="J24" s="24">
        <f t="shared" si="24"/>
        <v>13.532258884539131</v>
      </c>
      <c r="K24" s="24">
        <f t="shared" si="14"/>
        <v>19.561543874463467</v>
      </c>
      <c r="L24" s="24">
        <f t="shared" si="15"/>
        <v>27.273832550428327</v>
      </c>
      <c r="M24" s="24">
        <f t="shared" si="16"/>
        <v>34.045487106017283</v>
      </c>
      <c r="N24" s="24">
        <f t="shared" si="17"/>
        <v>45.72686763724284</v>
      </c>
      <c r="O24" s="24">
        <f t="shared" si="19"/>
        <v>67.64345609065181</v>
      </c>
      <c r="P24" s="24">
        <f t="shared" si="25"/>
        <v>134.51792828685379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8.6010957648348166E-2</v>
      </c>
      <c r="AJ24" s="19">
        <f t="shared" si="4"/>
        <v>4.3478260869565216E-2</v>
      </c>
      <c r="AK24" s="19">
        <f t="shared" ca="1" si="5"/>
        <v>4.4466001177818536E-2</v>
      </c>
      <c r="AL24" s="27"/>
    </row>
    <row r="25" spans="1:38" x14ac:dyDescent="0.45">
      <c r="A25" s="18" t="str">
        <f t="shared" si="6"/>
        <v/>
      </c>
      <c r="B25" s="23">
        <f>Итог!L26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5.7640971855731387</v>
      </c>
      <c r="G25" s="24">
        <f t="shared" si="21"/>
        <v>7.3444061394835067</v>
      </c>
      <c r="H25" s="24">
        <f t="shared" si="22"/>
        <v>9.6417677312845278</v>
      </c>
      <c r="I25" s="24">
        <f t="shared" si="23"/>
        <v>11.033298504650489</v>
      </c>
      <c r="J25" s="24">
        <f t="shared" si="24"/>
        <v>14.284051044791303</v>
      </c>
      <c r="K25" s="24">
        <f t="shared" si="14"/>
        <v>20.712222925902491</v>
      </c>
      <c r="L25" s="24">
        <f t="shared" si="15"/>
        <v>28.978447084830101</v>
      </c>
      <c r="M25" s="24">
        <f t="shared" si="16"/>
        <v>36.315186246418435</v>
      </c>
      <c r="N25" s="24">
        <f t="shared" si="17"/>
        <v>48.993072468474473</v>
      </c>
      <c r="O25" s="24">
        <f t="shared" si="19"/>
        <v>72.846798866855792</v>
      </c>
      <c r="P25" s="24">
        <f t="shared" si="25"/>
        <v>145.72775564409159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8.6010957648348166E-2</v>
      </c>
      <c r="AJ25" s="19">
        <f t="shared" si="4"/>
        <v>4.1666666666666664E-2</v>
      </c>
      <c r="AK25" s="19">
        <f t="shared" ca="1" si="5"/>
        <v>4.6272303633058953E-2</v>
      </c>
      <c r="AL25" s="27"/>
    </row>
    <row r="26" spans="1:38" x14ac:dyDescent="0.45">
      <c r="A26" s="18" t="str">
        <f t="shared" si="6"/>
        <v/>
      </c>
      <c r="B26" s="23">
        <f>Итог!L27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6.0147101066850146</v>
      </c>
      <c r="G26" s="24">
        <f t="shared" si="21"/>
        <v>7.6782427821873034</v>
      </c>
      <c r="H26" s="24">
        <f t="shared" si="22"/>
        <v>10.100899528012361</v>
      </c>
      <c r="I26" s="24">
        <f t="shared" si="23"/>
        <v>11.584963429883013</v>
      </c>
      <c r="J26" s="24">
        <f t="shared" si="24"/>
        <v>15.035843205043477</v>
      </c>
      <c r="K26" s="24">
        <f t="shared" si="14"/>
        <v>21.862901977341522</v>
      </c>
      <c r="L26" s="24">
        <f t="shared" si="15"/>
        <v>30.683061619231871</v>
      </c>
      <c r="M26" s="24">
        <f t="shared" si="16"/>
        <v>38.584885386819586</v>
      </c>
      <c r="N26" s="24">
        <f t="shared" si="17"/>
        <v>52.259277299706099</v>
      </c>
      <c r="O26" s="24">
        <f t="shared" si="19"/>
        <v>78.050141643059774</v>
      </c>
      <c r="P26" s="24">
        <f t="shared" si="25"/>
        <v>156.93758300132939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8.6010957648348166E-2</v>
      </c>
      <c r="AJ26" s="19">
        <f t="shared" si="4"/>
        <v>0.04</v>
      </c>
      <c r="AK26" s="19">
        <f t="shared" ca="1" si="5"/>
        <v>4.792808088369601E-2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0.57937160805093801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+XQJH9JbaZnLzDb/2n/x2xSTmiDt6wJ4i+rgMGwUCttuBI5tNLTniY8umsy7jxR3bNGQKaJthDC8ZQs0nIwlAA==" saltValue="oNxR+jUGK+VdvPPKBgjT4w==" spinCount="100000" sheet="1" formatCell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Итог!M3</f>
        <v>0.19653199358035028</v>
      </c>
      <c r="C2" s="23">
        <f>LARGE($B$2:$B$26,ROW(A2)-1)</f>
        <v>0.20276324052752773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0.20276324052752773</v>
      </c>
      <c r="AE2" s="19"/>
      <c r="AF2" s="20">
        <v>1</v>
      </c>
      <c r="AG2" s="26">
        <f t="shared" ref="AG2:AG12" ca="1" si="0">C2/SUM(INDIRECT("C$2:C$"&amp;$A$28))</f>
        <v>0.2295931670393401</v>
      </c>
      <c r="AH2" s="19">
        <f ca="1">AF2*AG2</f>
        <v>0.2295931670393401</v>
      </c>
      <c r="AI2" s="19">
        <f ca="1">1/(2*SUM(AH$2:AH2)-1)</f>
        <v>-1.8490657004689759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Итог!M4</f>
        <v>0.20276324052752773</v>
      </c>
      <c r="C3" s="23">
        <f t="shared" ref="C3:C26" si="1">LARGE($B$2:$B$26,ROW(A3)-1)</f>
        <v>0.19653199358035028</v>
      </c>
      <c r="D3" s="28">
        <f t="shared" ref="D3:D26" si="2">E3*(1/(AF3*(AF3-1)))</f>
        <v>0.51585300905379006</v>
      </c>
      <c r="E3" s="29">
        <f>SUM(F3:AC3)</f>
        <v>1.0317060181075801</v>
      </c>
      <c r="F3" s="24">
        <f>(C$2/F$27)/((SUM(C$2:C3)-C$2)/(AF3-F$27))</f>
        <v>1.0317060181075801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0.39929523410787804</v>
      </c>
      <c r="AE3" s="19"/>
      <c r="AF3" s="20">
        <v>2</v>
      </c>
      <c r="AG3" s="26">
        <f t="shared" ca="1" si="0"/>
        <v>0.22253739244486936</v>
      </c>
      <c r="AH3" s="19">
        <f t="shared" ref="AH3:AH26" ca="1" si="3">AF3*AG3</f>
        <v>0.44507478488973873</v>
      </c>
      <c r="AI3" s="19">
        <f ca="1">1/(2*SUM(AH$2:AH3)-1)</f>
        <v>2.8625743559586545</v>
      </c>
      <c r="AJ3" s="19">
        <f t="shared" ref="AJ3:AJ26" si="4">1/AF3</f>
        <v>0.5</v>
      </c>
      <c r="AK3" s="19">
        <f t="shared" ref="AK3:AK26" ca="1" si="5">(AI3-AJ3)/(1-AJ3)</f>
        <v>4.725148711917309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Итог!M5</f>
        <v>9.558300188402763E-2</v>
      </c>
      <c r="C4" s="23">
        <f t="shared" si="1"/>
        <v>0.16223571279045426</v>
      </c>
      <c r="D4" s="37">
        <f t="shared" si="2"/>
        <v>0.39348896097083363</v>
      </c>
      <c r="E4" s="29">
        <f t="shared" ref="E4:E26" si="7">SUM(F4:AC4)</f>
        <v>2.3609337658250018</v>
      </c>
      <c r="F4" s="24">
        <f t="shared" ref="F4:F14" si="8">(AD$2/F$27)/((AD4-AD$2)/(AF4-F$27))</f>
        <v>1.1303316152873675</v>
      </c>
      <c r="G4" s="24">
        <f t="shared" ref="G4:G14" si="9">(AD$3/G$27)/((AD4-AD$3)/(AF4-G$27))</f>
        <v>1.2306021505376346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0.56153094689833227</v>
      </c>
      <c r="AE4" s="30">
        <f t="shared" ref="AE4:AE26" si="10">D4-D3</f>
        <v>-0.12236404808295642</v>
      </c>
      <c r="AF4" s="20">
        <v>3</v>
      </c>
      <c r="AG4" s="26">
        <f t="shared" ca="1" si="0"/>
        <v>0.18370297796354387</v>
      </c>
      <c r="AH4" s="19">
        <f t="shared" ca="1" si="3"/>
        <v>0.55110893389063165</v>
      </c>
      <c r="AI4" s="19">
        <f ca="1">1/(2*SUM(AH$2:AH4)-1)</f>
        <v>0.68891695198488934</v>
      </c>
      <c r="AJ4" s="19">
        <f t="shared" si="4"/>
        <v>0.33333333333333331</v>
      </c>
      <c r="AK4" s="19">
        <f t="shared" ca="1" si="5"/>
        <v>0.53337542797733395</v>
      </c>
      <c r="AL4" s="27"/>
    </row>
    <row r="5" spans="1:38" x14ac:dyDescent="0.45">
      <c r="A5" s="18" t="b">
        <f t="shared" si="6"/>
        <v>0</v>
      </c>
      <c r="B5" s="23">
        <f>Итог!M6</f>
        <v>0.16223571279045426</v>
      </c>
      <c r="C5" s="23">
        <f t="shared" si="1"/>
        <v>0.13403809922545531</v>
      </c>
      <c r="D5" s="37">
        <f t="shared" si="2"/>
        <v>0.33154244983156</v>
      </c>
      <c r="E5" s="29">
        <f t="shared" si="7"/>
        <v>3.9785093979787201</v>
      </c>
      <c r="F5" s="24">
        <f t="shared" si="8"/>
        <v>1.2343396012686905</v>
      </c>
      <c r="G5" s="24">
        <f t="shared" si="9"/>
        <v>1.3477236863798019</v>
      </c>
      <c r="H5" s="24">
        <f t="shared" ref="H5:H14" si="11">(AD$4/H$27)/((AD5-AD$4)/(AF5-H$27))</f>
        <v>1.3964461103302275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0.69556904612378756</v>
      </c>
      <c r="AE5" s="30">
        <f t="shared" si="10"/>
        <v>-6.194651113927363E-2</v>
      </c>
      <c r="AF5" s="20">
        <v>4</v>
      </c>
      <c r="AG5" s="26">
        <f t="shared" ca="1" si="0"/>
        <v>0.15177421521297696</v>
      </c>
      <c r="AH5" s="19">
        <f t="shared" ca="1" si="3"/>
        <v>0.60709686085190784</v>
      </c>
      <c r="AI5" s="19">
        <f ca="1">1/(2*SUM(AH$2:AH5)-1)</f>
        <v>0.37512930331816763</v>
      </c>
      <c r="AJ5" s="19">
        <f t="shared" si="4"/>
        <v>0.25</v>
      </c>
      <c r="AK5" s="19">
        <f t="shared" ca="1" si="5"/>
        <v>0.16683907109089016</v>
      </c>
      <c r="AL5" s="27"/>
    </row>
    <row r="6" spans="1:38" x14ac:dyDescent="0.45">
      <c r="A6" s="18" t="b">
        <f t="shared" si="6"/>
        <v>0</v>
      </c>
      <c r="B6" s="23">
        <f>Итог!M7</f>
        <v>0.13403809922545531</v>
      </c>
      <c r="C6" s="23">
        <f t="shared" si="1"/>
        <v>9.558300188402763E-2</v>
      </c>
      <c r="D6" s="37">
        <f t="shared" si="2"/>
        <v>0.31782479597503099</v>
      </c>
      <c r="E6" s="29">
        <f t="shared" si="7"/>
        <v>6.3564959195006194</v>
      </c>
      <c r="F6" s="24">
        <f t="shared" si="8"/>
        <v>1.3784303028865539</v>
      </c>
      <c r="G6" s="24">
        <f t="shared" si="9"/>
        <v>1.5284737432555162</v>
      </c>
      <c r="H6" s="24">
        <f t="shared" si="11"/>
        <v>1.6303116864699512</v>
      </c>
      <c r="I6" s="24">
        <f t="shared" ref="I6:I14" si="12">($AD$5/I$27)/((AD6-$AD$5)/(AF6-I$27))</f>
        <v>1.8192801868885979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0.79115204800781513</v>
      </c>
      <c r="AE6" s="30">
        <f t="shared" si="10"/>
        <v>-1.3717653856529011E-2</v>
      </c>
      <c r="AF6" s="20">
        <v>5</v>
      </c>
      <c r="AG6" s="26">
        <f t="shared" ca="1" si="0"/>
        <v>0.1082306835331021</v>
      </c>
      <c r="AH6" s="19">
        <f t="shared" ca="1" si="3"/>
        <v>0.54115341766551051</v>
      </c>
      <c r="AI6" s="19">
        <f ca="1">1/(2*SUM(AH$2:AH6)-1)</f>
        <v>0.26680509734065538</v>
      </c>
      <c r="AJ6" s="19">
        <f t="shared" si="4"/>
        <v>0.2</v>
      </c>
      <c r="AK6" s="19">
        <f t="shared" ca="1" si="5"/>
        <v>8.3506371675819216E-2</v>
      </c>
      <c r="AL6" s="27"/>
    </row>
    <row r="7" spans="1:38" x14ac:dyDescent="0.45">
      <c r="A7" s="18">
        <f t="shared" si="6"/>
        <v>7</v>
      </c>
      <c r="B7" s="23">
        <f>Итог!M8</f>
        <v>9.1989393622217572E-2</v>
      </c>
      <c r="C7" s="23">
        <f t="shared" si="1"/>
        <v>9.1989393622217572E-2</v>
      </c>
      <c r="D7" s="37">
        <f t="shared" si="2"/>
        <v>0.28202693682988872</v>
      </c>
      <c r="E7" s="29">
        <f t="shared" si="7"/>
        <v>8.4608081048966621</v>
      </c>
      <c r="F7" s="24">
        <f t="shared" si="8"/>
        <v>1.4900774319265679</v>
      </c>
      <c r="G7" s="24">
        <f t="shared" si="9"/>
        <v>1.6505047591577737</v>
      </c>
      <c r="H7" s="24">
        <f t="shared" si="11"/>
        <v>1.7459969624647433</v>
      </c>
      <c r="I7" s="24">
        <f t="shared" si="12"/>
        <v>1.8541348908150741</v>
      </c>
      <c r="J7" s="24">
        <f t="shared" ref="J7:J14" si="13">($AD$6/J$27)/((AD7-$AD$6)/(AF7-J$27))</f>
        <v>1.7200940605325037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0.88314144163003272</v>
      </c>
      <c r="AE7" s="30">
        <f t="shared" si="10"/>
        <v>-3.5797859145142275E-2</v>
      </c>
      <c r="AF7" s="20">
        <v>6</v>
      </c>
      <c r="AG7" s="26">
        <f t="shared" ca="1" si="0"/>
        <v>0.10416156380616769</v>
      </c>
      <c r="AH7" s="19">
        <f t="shared" ca="1" si="3"/>
        <v>0.62496938283700609</v>
      </c>
      <c r="AI7" s="19">
        <f ca="1">1/(2*SUM(AH$2:AH7)-1)</f>
        <v>0.20008030846036981</v>
      </c>
      <c r="AJ7" s="19">
        <f t="shared" si="4"/>
        <v>0.16666666666666666</v>
      </c>
      <c r="AK7" s="19">
        <f t="shared" ca="1" si="5"/>
        <v>4.0096370152443779E-2</v>
      </c>
      <c r="AL7" s="27"/>
    </row>
    <row r="8" spans="1:38" x14ac:dyDescent="0.45">
      <c r="A8" s="18">
        <f t="shared" si="6"/>
        <v>8</v>
      </c>
      <c r="B8" s="23">
        <f>Итог!M9</f>
        <v>1.5365292024283023E-2</v>
      </c>
      <c r="C8" s="23">
        <f t="shared" si="1"/>
        <v>4.9138231805177589E-2</v>
      </c>
      <c r="D8" s="37">
        <f t="shared" si="2"/>
        <v>0.30956395538554415</v>
      </c>
      <c r="E8" s="29">
        <f t="shared" si="7"/>
        <v>13.001686126192855</v>
      </c>
      <c r="F8" s="24">
        <f t="shared" si="8"/>
        <v>1.6676518694941032</v>
      </c>
      <c r="G8" s="24">
        <f t="shared" si="9"/>
        <v>1.8729216307507006</v>
      </c>
      <c r="H8" s="24">
        <f t="shared" si="11"/>
        <v>2.0194484177771086</v>
      </c>
      <c r="I8" s="24">
        <f t="shared" si="12"/>
        <v>2.2038587389087048</v>
      </c>
      <c r="J8" s="24">
        <f t="shared" si="13"/>
        <v>2.242373300370827</v>
      </c>
      <c r="K8" s="24">
        <f>($AD$7/K$27)/((AD8-$AD$7)/(AF8-K$27))</f>
        <v>2.9954321688914112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0.93227967343521034</v>
      </c>
      <c r="AE8" s="30">
        <f t="shared" si="10"/>
        <v>2.7537018555655435E-2</v>
      </c>
      <c r="AF8" s="20">
        <v>7</v>
      </c>
      <c r="AG8" s="26">
        <f t="shared" ca="1" si="0"/>
        <v>5.5640274013732297E-2</v>
      </c>
      <c r="AH8" s="19">
        <f t="shared" ca="1" si="3"/>
        <v>0.38948191809612609</v>
      </c>
      <c r="AI8" s="19">
        <f ca="1">1/(2*SUM(AH$2:AH8)-1)</f>
        <v>0.17310151555975592</v>
      </c>
      <c r="AJ8" s="19">
        <f t="shared" si="4"/>
        <v>0.14285714285714285</v>
      </c>
      <c r="AK8" s="19">
        <f t="shared" ca="1" si="5"/>
        <v>3.5285101486381913E-2</v>
      </c>
      <c r="AL8" s="27"/>
    </row>
    <row r="9" spans="1:38" x14ac:dyDescent="0.45">
      <c r="A9" s="18">
        <f t="shared" si="6"/>
        <v>9</v>
      </c>
      <c r="B9" s="23">
        <f>Итог!M10</f>
        <v>0</v>
      </c>
      <c r="C9" s="23">
        <f t="shared" si="1"/>
        <v>1.5532761147163492E-2</v>
      </c>
      <c r="D9" s="37">
        <f t="shared" si="2"/>
        <v>0.45402827899914677</v>
      </c>
      <c r="E9" s="29">
        <f t="shared" si="7"/>
        <v>25.425583623952221</v>
      </c>
      <c r="F9" s="24">
        <f t="shared" si="8"/>
        <v>1.9050321710544798</v>
      </c>
      <c r="G9" s="24">
        <f t="shared" si="9"/>
        <v>2.183861693466314</v>
      </c>
      <c r="H9" s="24">
        <f t="shared" si="11"/>
        <v>2.4228054963450028</v>
      </c>
      <c r="I9" s="24">
        <f t="shared" si="12"/>
        <v>2.7575313286674592</v>
      </c>
      <c r="J9" s="24">
        <f t="shared" si="13"/>
        <v>3.0300654759253467</v>
      </c>
      <c r="K9" s="24">
        <f>($AD$7/K$27)/((AD9-$AD$7)/(AF9-K$27))</f>
        <v>4.5519709394331711</v>
      </c>
      <c r="L9" s="24">
        <f>($AD$8/L$27)/((AD9-$AD$8)/(AF9-L$27))</f>
        <v>8.574316519060444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0.94781243458237385</v>
      </c>
      <c r="AE9" s="30">
        <f t="shared" si="10"/>
        <v>0.14446432361360262</v>
      </c>
      <c r="AF9" s="20">
        <v>8</v>
      </c>
      <c r="AG9" s="26">
        <f t="shared" ca="1" si="0"/>
        <v>1.7588078664380589E-2</v>
      </c>
      <c r="AH9" s="19">
        <f t="shared" ca="1" si="3"/>
        <v>0.14070462931504471</v>
      </c>
      <c r="AI9" s="19">
        <f ca="1">1/(2*SUM(AH$2:AH9)-1)</f>
        <v>0.16506100304526156</v>
      </c>
      <c r="AJ9" s="19">
        <f t="shared" si="4"/>
        <v>0.125</v>
      </c>
      <c r="AK9" s="19">
        <f t="shared" ca="1" si="5"/>
        <v>4.5784003480298922E-2</v>
      </c>
      <c r="AL9" s="27"/>
    </row>
    <row r="10" spans="1:38" x14ac:dyDescent="0.45">
      <c r="A10" s="18">
        <f t="shared" si="6"/>
        <v>10</v>
      </c>
      <c r="B10" s="23">
        <f>Итог!M11</f>
        <v>1.3969716000279115E-2</v>
      </c>
      <c r="C10" s="23">
        <f t="shared" si="1"/>
        <v>1.5365292024283023E-2</v>
      </c>
      <c r="D10" s="37">
        <f t="shared" si="2"/>
        <v>0.50256325687027192</v>
      </c>
      <c r="E10" s="29">
        <f t="shared" si="7"/>
        <v>36.184554494659579</v>
      </c>
      <c r="F10" s="24">
        <f t="shared" si="8"/>
        <v>2.133186510667584</v>
      </c>
      <c r="G10" s="24">
        <f t="shared" si="9"/>
        <v>2.4784123252072763</v>
      </c>
      <c r="H10" s="24">
        <f t="shared" si="11"/>
        <v>2.7961431549687279</v>
      </c>
      <c r="I10" s="24">
        <f t="shared" si="12"/>
        <v>3.2490026335688764</v>
      </c>
      <c r="J10" s="24">
        <f t="shared" si="13"/>
        <v>3.6792276802011905</v>
      </c>
      <c r="K10" s="24">
        <f>($AD$7/K$27)/((AD10-$AD$7)/(AF10-K$27))</f>
        <v>5.5171316477768029</v>
      </c>
      <c r="L10" s="24">
        <f>($AD$8/L$27)/((AD10-$AD$8)/(AF10-L$27))</f>
        <v>8.620789779326353</v>
      </c>
      <c r="M10" s="24">
        <f>($AD$9/M$27)/((AD10-$AD$9)/(AF10-M$27))</f>
        <v>7.7106607629427657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0.9631777266066569</v>
      </c>
      <c r="AE10" s="30">
        <f t="shared" si="10"/>
        <v>4.8534977871125151E-2</v>
      </c>
      <c r="AF10" s="20">
        <v>9</v>
      </c>
      <c r="AG10" s="26">
        <f t="shared" ca="1" si="0"/>
        <v>1.7398449783902089E-2</v>
      </c>
      <c r="AH10" s="19">
        <f t="shared" ca="1" si="3"/>
        <v>0.1565860480551188</v>
      </c>
      <c r="AI10" s="19">
        <f ca="1">1/(2*SUM(AH$2:AH10)-1)</f>
        <v>0.15694797005460059</v>
      </c>
      <c r="AJ10" s="19">
        <f t="shared" si="4"/>
        <v>0.1111111111111111</v>
      </c>
      <c r="AK10" s="19">
        <f t="shared" ca="1" si="5"/>
        <v>5.1566466311425675E-2</v>
      </c>
      <c r="AL10" s="27"/>
    </row>
    <row r="11" spans="1:38" x14ac:dyDescent="0.45">
      <c r="A11" s="18" t="b">
        <f t="shared" si="6"/>
        <v>0</v>
      </c>
      <c r="B11" s="23">
        <f>Итог!M12</f>
        <v>4.9138231805177589E-2</v>
      </c>
      <c r="C11" s="23">
        <f t="shared" si="1"/>
        <v>1.4604703091200892E-2</v>
      </c>
      <c r="D11" s="37">
        <f t="shared" si="2"/>
        <v>0.51594787684091326</v>
      </c>
      <c r="E11" s="29">
        <f t="shared" si="7"/>
        <v>46.435308915682192</v>
      </c>
      <c r="F11" s="24">
        <f t="shared" si="8"/>
        <v>2.3546115892966468</v>
      </c>
      <c r="G11" s="24">
        <f t="shared" si="9"/>
        <v>2.7609616057320001</v>
      </c>
      <c r="H11" s="24">
        <f t="shared" si="11"/>
        <v>3.1477098106270152</v>
      </c>
      <c r="I11" s="24">
        <f t="shared" si="12"/>
        <v>3.6970378795371373</v>
      </c>
      <c r="J11" s="24">
        <f t="shared" si="13"/>
        <v>4.2391385627757403</v>
      </c>
      <c r="K11" s="24">
        <f>($AD$7/K$27)/((AD11-$AD$7)/(AF11-K$27))</f>
        <v>6.2209933888765958</v>
      </c>
      <c r="L11" s="24">
        <f>($AD$8/L$27)/((AD11-$AD$8)/(AF11-L$27))</f>
        <v>8.7807522947838805</v>
      </c>
      <c r="M11" s="24">
        <f>($AD$9/M$27)/((AD11-$AD$9)/(AF11-M$27))</f>
        <v>7.9063445867287516</v>
      </c>
      <c r="N11" s="24">
        <f>($AD$10/N$27)/((AD11-$AD$10)/(AF11-N$27))</f>
        <v>7.3277591973244229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0.97778242969785778</v>
      </c>
      <c r="AE11" s="30">
        <f t="shared" si="10"/>
        <v>1.3384619970641332E-2</v>
      </c>
      <c r="AF11" s="20">
        <v>10</v>
      </c>
      <c r="AG11" s="26">
        <f t="shared" ca="1" si="0"/>
        <v>1.6537218618395581E-2</v>
      </c>
      <c r="AH11" s="19">
        <f t="shared" ca="1" si="3"/>
        <v>0.1653721861839558</v>
      </c>
      <c r="AI11" s="19">
        <f ca="1">1/(2*SUM(AH$2:AH11)-1)</f>
        <v>0.14920289863615085</v>
      </c>
      <c r="AJ11" s="19">
        <f t="shared" si="4"/>
        <v>0.1</v>
      </c>
      <c r="AK11" s="19">
        <f t="shared" ca="1" si="5"/>
        <v>5.4669887373500939E-2</v>
      </c>
      <c r="AL11" s="27"/>
    </row>
    <row r="12" spans="1:38" x14ac:dyDescent="0.45">
      <c r="A12" s="18">
        <f t="shared" si="6"/>
        <v>12</v>
      </c>
      <c r="B12" s="23">
        <f>Итог!M13</f>
        <v>1.5532761147163492E-2</v>
      </c>
      <c r="C12" s="23">
        <f t="shared" si="1"/>
        <v>1.3969716000279115E-2</v>
      </c>
      <c r="D12" s="37">
        <f t="shared" si="2"/>
        <v>0.51125818465317796</v>
      </c>
      <c r="E12" s="29">
        <f t="shared" si="7"/>
        <v>56.238400311849574</v>
      </c>
      <c r="F12" s="24">
        <f t="shared" si="8"/>
        <v>2.5699124436189966</v>
      </c>
      <c r="G12" s="24">
        <f t="shared" si="9"/>
        <v>3.0328425887756905</v>
      </c>
      <c r="H12" s="24">
        <f t="shared" si="11"/>
        <v>3.4805720001081291</v>
      </c>
      <c r="I12" s="24">
        <f t="shared" si="12"/>
        <v>4.1097747726523108</v>
      </c>
      <c r="J12" s="24">
        <f t="shared" si="13"/>
        <v>4.7327118408237085</v>
      </c>
      <c r="K12" s="24">
        <f>($AD$7/K$27)/((AD12-$AD$7)/(AF12-K$27))</f>
        <v>6.7760466859406767</v>
      </c>
      <c r="L12" s="24">
        <f>($AD$8/L$27)/((AD12-$AD$8)/(AF12-L$27))</f>
        <v>8.9576104993211665</v>
      </c>
      <c r="M12" s="24">
        <f>($AD$9/M$27)/((AD12-$AD$9)/(AF12-M$27))</f>
        <v>8.0890304907098667</v>
      </c>
      <c r="N12" s="24">
        <f>($AD$10/N$27)/((AD12-$AD$10)/(AF12-N$27))</f>
        <v>7.4905982905983057</v>
      </c>
      <c r="O12" s="24">
        <f>($AD$11/O$27)/((AD12-$AD$11)/(AF12-O$27))</f>
        <v>6.9993006993007194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0.99175214569813686</v>
      </c>
      <c r="AE12" s="30">
        <f t="shared" si="10"/>
        <v>-4.6896921877352948E-3</v>
      </c>
      <c r="AF12" s="20">
        <v>11</v>
      </c>
      <c r="AG12" s="26">
        <f t="shared" ca="1" si="0"/>
        <v>1.5818209113247949E-2</v>
      </c>
      <c r="AH12" s="19">
        <f t="shared" ca="1" si="3"/>
        <v>0.17400030024572744</v>
      </c>
      <c r="AI12" s="19">
        <f ca="1">1/(2*SUM(AH$2:AH12)-1)</f>
        <v>0.14183827278789199</v>
      </c>
      <c r="AJ12" s="19">
        <f t="shared" si="4"/>
        <v>9.0909090909090912E-2</v>
      </c>
      <c r="AK12" s="19">
        <f t="shared" ca="1" si="5"/>
        <v>5.6022100066681187E-2</v>
      </c>
      <c r="AL12" s="27"/>
    </row>
    <row r="13" spans="1:38" x14ac:dyDescent="0.45">
      <c r="A13" s="18" t="str">
        <f t="shared" si="6"/>
        <v/>
      </c>
      <c r="B13" s="23">
        <f>Итог!M14</f>
        <v>1.4604703091200892E-2</v>
      </c>
      <c r="C13" s="23">
        <f t="shared" si="1"/>
        <v>8.2478543018630942E-3</v>
      </c>
      <c r="D13" s="37">
        <f t="shared" si="2"/>
        <v>0.56636392833709992</v>
      </c>
      <c r="E13" s="29">
        <f t="shared" si="7"/>
        <v>74.760038540497192</v>
      </c>
      <c r="F13" s="24">
        <f t="shared" si="8"/>
        <v>2.7976578090536708</v>
      </c>
      <c r="G13" s="24">
        <f t="shared" si="9"/>
        <v>3.3235564022442414</v>
      </c>
      <c r="H13" s="24">
        <f t="shared" si="11"/>
        <v>3.8419880007002241</v>
      </c>
      <c r="I13" s="24">
        <f t="shared" si="12"/>
        <v>4.5696341798844768</v>
      </c>
      <c r="J13" s="24">
        <f t="shared" si="13"/>
        <v>5.3034413631807524</v>
      </c>
      <c r="K13" s="24">
        <f t="shared" ref="K13:K26" si="14">($AD$7/K$27)/((AD13-$AD$7)/(AF13-K$27))</f>
        <v>7.5573535558607468</v>
      </c>
      <c r="L13" s="24">
        <f t="shared" ref="L13:L26" si="15">($AD$8/L$27)/((AD13-$AD$8)/(AF13-L$27))</f>
        <v>9.8332965334510885</v>
      </c>
      <c r="M13" s="24">
        <f t="shared" ref="M13:M26" si="16">($AD$9/M$27)/((AD13-$AD$9)/(AF13-M$27))</f>
        <v>9.0808263136782958</v>
      </c>
      <c r="N13" s="24">
        <f t="shared" ref="N13:N26" si="17">($AD$10/N$27)/((AD13-$AD$10)/(AF13-N$27))</f>
        <v>8.7191586128482115</v>
      </c>
      <c r="O13" s="24">
        <f>($AD$11/O$27)/((AD13-$AD$11)/(AF13-O$27))</f>
        <v>8.8018844221105486</v>
      </c>
      <c r="P13" s="24">
        <f>($AD$12/P$27)/((AD13-$AD$12)/(AF13-P$27))</f>
        <v>10.931241347484935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5.5105743683921959E-2</v>
      </c>
      <c r="AF13" s="20">
        <v>12</v>
      </c>
      <c r="AG13" s="26">
        <f t="shared" ref="AG13:AG26" ca="1" si="18">C13/SUM(INDIRECT("C$2:C$"&amp;$A$28))</f>
        <v>9.3392223635659719E-3</v>
      </c>
      <c r="AH13" s="19">
        <f t="shared" ca="1" si="3"/>
        <v>0.11207066836279167</v>
      </c>
      <c r="AI13" s="19">
        <f ca="1">1/(2*SUM(AH$2:AH13)-1)</f>
        <v>0.13746791749079201</v>
      </c>
      <c r="AJ13" s="19">
        <f t="shared" si="4"/>
        <v>8.3333333333333329E-2</v>
      </c>
      <c r="AK13" s="19">
        <f t="shared" ca="1" si="5"/>
        <v>5.9055909989954934E-2</v>
      </c>
      <c r="AL13" s="27"/>
    </row>
    <row r="14" spans="1:38" x14ac:dyDescent="0.45">
      <c r="A14" s="18" t="str">
        <f t="shared" si="6"/>
        <v/>
      </c>
      <c r="B14" s="23">
        <f>Итог!M15</f>
        <v>8.2478543018630942E-3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3.051990337149459</v>
      </c>
      <c r="G14" s="24">
        <f t="shared" si="9"/>
        <v>3.6559120424686657</v>
      </c>
      <c r="H14" s="24">
        <f t="shared" si="11"/>
        <v>4.2688755563335823</v>
      </c>
      <c r="I14" s="24">
        <f t="shared" si="12"/>
        <v>5.140838452370037</v>
      </c>
      <c r="J14" s="24">
        <f t="shared" si="13"/>
        <v>6.0610758436351455</v>
      </c>
      <c r="K14" s="24">
        <f t="shared" si="14"/>
        <v>8.8169124818375373</v>
      </c>
      <c r="L14" s="24">
        <f t="shared" si="15"/>
        <v>11.799955840141305</v>
      </c>
      <c r="M14" s="24">
        <f t="shared" si="16"/>
        <v>11.351032892097869</v>
      </c>
      <c r="N14" s="24">
        <f t="shared" si="17"/>
        <v>11.625544817130947</v>
      </c>
      <c r="O14" s="24">
        <f t="shared" ref="O14:O26" si="19">($AD$11/O$27)/((AD14-$AD$11)/(AF14-O$27))</f>
        <v>13.202826633165822</v>
      </c>
      <c r="P14" s="24">
        <f>($AD$12/P$27)/((AD14-$AD$12)/(AF14-P$27))</f>
        <v>21.86248269496987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0.13746791749079201</v>
      </c>
      <c r="AJ14" s="19">
        <f t="shared" si="4"/>
        <v>7.6923076923076927E-2</v>
      </c>
      <c r="AK14" s="19">
        <f t="shared" ca="1" si="5"/>
        <v>6.559024394835801E-2</v>
      </c>
      <c r="AL14" s="27"/>
    </row>
    <row r="15" spans="1:38" x14ac:dyDescent="0.45">
      <c r="A15" s="18" t="str">
        <f t="shared" si="6"/>
        <v/>
      </c>
      <c r="B15" s="23">
        <f>Итог!M16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3.3063228652452468</v>
      </c>
      <c r="G15" s="24">
        <f t="shared" ref="G15:G26" si="21">(AD$3/G$27)/((AD15-AD$3)/(AF15-G$27))</f>
        <v>3.9882676826930896</v>
      </c>
      <c r="H15" s="24">
        <f t="shared" ref="H15:H26" si="22">(AD$4/H$27)/((AD15-AD$4)/(AF15-H$27))</f>
        <v>4.695763111966941</v>
      </c>
      <c r="I15" s="24">
        <f t="shared" ref="I15:I26" si="23">($AD$5/I$27)/((AD15-$AD$5)/(AF15-I$27))</f>
        <v>5.7120427248555963</v>
      </c>
      <c r="J15" s="24">
        <f t="shared" ref="J15:J26" si="24">($AD$6/J$27)/((AD15-$AD$6)/(AF15-J$27))</f>
        <v>6.8187103240895395</v>
      </c>
      <c r="K15" s="24">
        <f t="shared" si="14"/>
        <v>10.076471407814328</v>
      </c>
      <c r="L15" s="24">
        <f t="shared" si="15"/>
        <v>13.766615146831525</v>
      </c>
      <c r="M15" s="24">
        <f t="shared" si="16"/>
        <v>13.621239470517443</v>
      </c>
      <c r="N15" s="24">
        <f t="shared" si="17"/>
        <v>14.531931021413685</v>
      </c>
      <c r="O15" s="24">
        <f t="shared" si="19"/>
        <v>17.603768844221097</v>
      </c>
      <c r="P15" s="24">
        <f t="shared" ref="P15:P26" si="25">($AD$12/P$27)/((AD15-$AD$12)/(AF15-P$27))</f>
        <v>32.793724042454805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0.13746791749079201</v>
      </c>
      <c r="AJ15" s="19">
        <f t="shared" si="4"/>
        <v>7.1428571428571425E-2</v>
      </c>
      <c r="AK15" s="19">
        <f t="shared" ca="1" si="5"/>
        <v>7.1119295759314471E-2</v>
      </c>
      <c r="AL15" s="27"/>
    </row>
    <row r="16" spans="1:38" x14ac:dyDescent="0.45">
      <c r="A16" s="18" t="str">
        <f t="shared" si="6"/>
        <v/>
      </c>
      <c r="B16" s="23">
        <f>Итог!M17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3.560655393341035</v>
      </c>
      <c r="G16" s="24">
        <f t="shared" si="21"/>
        <v>4.3206233229175144</v>
      </c>
      <c r="H16" s="24">
        <f t="shared" si="22"/>
        <v>5.1226506676002987</v>
      </c>
      <c r="I16" s="24">
        <f t="shared" si="23"/>
        <v>6.2832469973411564</v>
      </c>
      <c r="J16" s="24">
        <f t="shared" si="24"/>
        <v>7.5763448045439326</v>
      </c>
      <c r="K16" s="24">
        <f t="shared" si="14"/>
        <v>11.33603033379112</v>
      </c>
      <c r="L16" s="24">
        <f t="shared" si="15"/>
        <v>15.733274453521741</v>
      </c>
      <c r="M16" s="24">
        <f t="shared" si="16"/>
        <v>15.891446048937016</v>
      </c>
      <c r="N16" s="24">
        <f t="shared" si="17"/>
        <v>17.438317225696423</v>
      </c>
      <c r="O16" s="24">
        <f t="shared" si="19"/>
        <v>22.004711055276371</v>
      </c>
      <c r="P16" s="24">
        <f t="shared" si="25"/>
        <v>43.72496538993974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0.13746791749079201</v>
      </c>
      <c r="AJ16" s="19">
        <f t="shared" si="4"/>
        <v>6.6666666666666666E-2</v>
      </c>
      <c r="AK16" s="19">
        <f t="shared" ca="1" si="5"/>
        <v>7.5858483025848591E-2</v>
      </c>
      <c r="AL16" s="27"/>
    </row>
    <row r="17" spans="1:38" x14ac:dyDescent="0.45">
      <c r="A17" s="18" t="str">
        <f t="shared" si="6"/>
        <v/>
      </c>
      <c r="B17" s="23">
        <f>Итог!M18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3.8149879214368232</v>
      </c>
      <c r="G17" s="24">
        <f t="shared" si="21"/>
        <v>4.6529789631419378</v>
      </c>
      <c r="H17" s="24">
        <f t="shared" si="22"/>
        <v>5.5495382232336574</v>
      </c>
      <c r="I17" s="24">
        <f t="shared" si="23"/>
        <v>6.8544512698267157</v>
      </c>
      <c r="J17" s="24">
        <f t="shared" si="24"/>
        <v>8.3339792849983265</v>
      </c>
      <c r="K17" s="24">
        <f t="shared" si="14"/>
        <v>12.595589259767911</v>
      </c>
      <c r="L17" s="24">
        <f t="shared" si="15"/>
        <v>17.699933760211959</v>
      </c>
      <c r="M17" s="24">
        <f t="shared" si="16"/>
        <v>18.161652627356592</v>
      </c>
      <c r="N17" s="24">
        <f t="shared" si="17"/>
        <v>20.344703429979159</v>
      </c>
      <c r="O17" s="24">
        <f t="shared" si="19"/>
        <v>26.405653266331644</v>
      </c>
      <c r="P17" s="24">
        <f t="shared" si="25"/>
        <v>54.656206737424675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0.13746791749079201</v>
      </c>
      <c r="AJ17" s="19">
        <f t="shared" si="4"/>
        <v>6.25E-2</v>
      </c>
      <c r="AK17" s="19">
        <f t="shared" ca="1" si="5"/>
        <v>7.9965778656844816E-2</v>
      </c>
      <c r="AL17" s="27"/>
    </row>
    <row r="18" spans="1:38" x14ac:dyDescent="0.45">
      <c r="A18" s="18" t="str">
        <f t="shared" si="6"/>
        <v/>
      </c>
      <c r="B18" s="23">
        <f>Итог!M19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4.0693204495326114</v>
      </c>
      <c r="G18" s="24">
        <f t="shared" si="21"/>
        <v>4.9853346033663621</v>
      </c>
      <c r="H18" s="24">
        <f t="shared" si="22"/>
        <v>5.9764257788670161</v>
      </c>
      <c r="I18" s="24">
        <f t="shared" si="23"/>
        <v>7.4256555423122759</v>
      </c>
      <c r="J18" s="24">
        <f t="shared" si="24"/>
        <v>9.0916137654527187</v>
      </c>
      <c r="K18" s="24">
        <f t="shared" si="14"/>
        <v>13.855148185744699</v>
      </c>
      <c r="L18" s="24">
        <f t="shared" si="15"/>
        <v>19.666593066902177</v>
      </c>
      <c r="M18" s="24">
        <f t="shared" si="16"/>
        <v>20.431859205776163</v>
      </c>
      <c r="N18" s="24">
        <f t="shared" si="17"/>
        <v>23.251089634261895</v>
      </c>
      <c r="O18" s="24">
        <f t="shared" si="19"/>
        <v>30.806595477386921</v>
      </c>
      <c r="P18" s="24">
        <f t="shared" si="25"/>
        <v>65.58744808490961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0.13746791749079201</v>
      </c>
      <c r="AJ18" s="19">
        <f t="shared" si="4"/>
        <v>5.8823529411764705E-2</v>
      </c>
      <c r="AK18" s="19">
        <f t="shared" ca="1" si="5"/>
        <v>8.3559662333966514E-2</v>
      </c>
      <c r="AL18" s="27"/>
    </row>
    <row r="19" spans="1:38" x14ac:dyDescent="0.45">
      <c r="A19" s="18" t="str">
        <f t="shared" si="6"/>
        <v/>
      </c>
      <c r="B19" s="23">
        <f>Итог!M20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4.3236529776283996</v>
      </c>
      <c r="G19" s="24">
        <f t="shared" si="21"/>
        <v>5.3176902435907865</v>
      </c>
      <c r="H19" s="24">
        <f t="shared" si="22"/>
        <v>6.4033133345003739</v>
      </c>
      <c r="I19" s="24">
        <f t="shared" si="23"/>
        <v>7.9968598147978351</v>
      </c>
      <c r="J19" s="24">
        <f t="shared" si="24"/>
        <v>9.8492482459071127</v>
      </c>
      <c r="K19" s="24">
        <f t="shared" si="14"/>
        <v>15.114707111721494</v>
      </c>
      <c r="L19" s="24">
        <f t="shared" si="15"/>
        <v>21.633252373592391</v>
      </c>
      <c r="M19" s="24">
        <f t="shared" si="16"/>
        <v>22.702065784195739</v>
      </c>
      <c r="N19" s="24">
        <f t="shared" si="17"/>
        <v>26.157475838544634</v>
      </c>
      <c r="O19" s="24">
        <f t="shared" si="19"/>
        <v>35.207537688442194</v>
      </c>
      <c r="P19" s="24">
        <f t="shared" si="25"/>
        <v>76.518689432394552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0.13746791749079201</v>
      </c>
      <c r="AJ19" s="19">
        <f t="shared" si="4"/>
        <v>5.5555555555555552E-2</v>
      </c>
      <c r="AK19" s="19">
        <f t="shared" ca="1" si="5"/>
        <v>8.6730736166720959E-2</v>
      </c>
      <c r="AL19" s="27"/>
    </row>
    <row r="20" spans="1:38" x14ac:dyDescent="0.45">
      <c r="A20" s="18" t="str">
        <f t="shared" si="6"/>
        <v/>
      </c>
      <c r="B20" s="23">
        <f>Итог!M21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4.5779855057241887</v>
      </c>
      <c r="G20" s="24">
        <f t="shared" si="21"/>
        <v>5.6500458838152108</v>
      </c>
      <c r="H20" s="24">
        <f t="shared" si="22"/>
        <v>6.8302008901337325</v>
      </c>
      <c r="I20" s="24">
        <f t="shared" si="23"/>
        <v>8.5680640872833944</v>
      </c>
      <c r="J20" s="24">
        <f t="shared" si="24"/>
        <v>10.606882726361505</v>
      </c>
      <c r="K20" s="24">
        <f t="shared" si="14"/>
        <v>16.37426603769828</v>
      </c>
      <c r="L20" s="24">
        <f t="shared" si="15"/>
        <v>23.599911680282609</v>
      </c>
      <c r="M20" s="24">
        <f t="shared" si="16"/>
        <v>24.97227236261531</v>
      </c>
      <c r="N20" s="24">
        <f t="shared" si="17"/>
        <v>29.06386204282737</v>
      </c>
      <c r="O20" s="24">
        <f t="shared" si="19"/>
        <v>39.608479899497468</v>
      </c>
      <c r="P20" s="24">
        <f t="shared" si="25"/>
        <v>87.44993077987948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0.13746791749079201</v>
      </c>
      <c r="AJ20" s="19">
        <f t="shared" si="4"/>
        <v>5.2631578947368418E-2</v>
      </c>
      <c r="AK20" s="19">
        <f t="shared" ca="1" si="5"/>
        <v>8.9549468462502682E-2</v>
      </c>
      <c r="AL20" s="27"/>
    </row>
    <row r="21" spans="1:38" x14ac:dyDescent="0.45">
      <c r="A21" s="18" t="str">
        <f t="shared" si="6"/>
        <v/>
      </c>
      <c r="B21" s="23">
        <f>Итог!M22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4.832318033819976</v>
      </c>
      <c r="G21" s="24">
        <f t="shared" si="21"/>
        <v>5.9824015240396351</v>
      </c>
      <c r="H21" s="24">
        <f t="shared" si="22"/>
        <v>7.2570884457670903</v>
      </c>
      <c r="I21" s="24">
        <f t="shared" si="23"/>
        <v>9.1392683597689537</v>
      </c>
      <c r="J21" s="24">
        <f t="shared" si="24"/>
        <v>11.364517206815899</v>
      </c>
      <c r="K21" s="24">
        <f t="shared" si="14"/>
        <v>17.633824963675075</v>
      </c>
      <c r="L21" s="24">
        <f t="shared" si="15"/>
        <v>25.566570986972827</v>
      </c>
      <c r="M21" s="24">
        <f t="shared" si="16"/>
        <v>27.242478941034886</v>
      </c>
      <c r="N21" s="24">
        <f t="shared" si="17"/>
        <v>31.970248247110106</v>
      </c>
      <c r="O21" s="24">
        <f t="shared" si="19"/>
        <v>44.009422110552741</v>
      </c>
      <c r="P21" s="24">
        <f t="shared" si="25"/>
        <v>98.381172127364408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0.13746791749079201</v>
      </c>
      <c r="AJ21" s="19">
        <f t="shared" si="4"/>
        <v>0.05</v>
      </c>
      <c r="AK21" s="19">
        <f t="shared" ca="1" si="5"/>
        <v>9.2071492095570542E-2</v>
      </c>
      <c r="AL21" s="27"/>
    </row>
    <row r="22" spans="1:38" x14ac:dyDescent="0.45">
      <c r="A22" s="18" t="str">
        <f t="shared" si="6"/>
        <v/>
      </c>
      <c r="B22" s="23">
        <f>Итог!M23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5.0866505619157643</v>
      </c>
      <c r="G22" s="24">
        <f t="shared" si="21"/>
        <v>6.3147571642640585</v>
      </c>
      <c r="H22" s="24">
        <f t="shared" si="22"/>
        <v>7.6839760014004481</v>
      </c>
      <c r="I22" s="24">
        <f t="shared" si="23"/>
        <v>9.7104726322545147</v>
      </c>
      <c r="J22" s="24">
        <f t="shared" si="24"/>
        <v>12.122151687270291</v>
      </c>
      <c r="K22" s="24">
        <f t="shared" si="14"/>
        <v>18.893383889651865</v>
      </c>
      <c r="L22" s="24">
        <f t="shared" si="15"/>
        <v>27.533230293663049</v>
      </c>
      <c r="M22" s="24">
        <f t="shared" si="16"/>
        <v>29.512685519454461</v>
      </c>
      <c r="N22" s="24">
        <f t="shared" si="17"/>
        <v>34.876634451392846</v>
      </c>
      <c r="O22" s="24">
        <f t="shared" si="19"/>
        <v>48.410364321608021</v>
      </c>
      <c r="P22" s="24">
        <f t="shared" si="25"/>
        <v>109.31241347484935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0.13746791749079201</v>
      </c>
      <c r="AJ22" s="19">
        <f t="shared" si="4"/>
        <v>4.7619047619047616E-2</v>
      </c>
      <c r="AK22" s="19">
        <f t="shared" ca="1" si="5"/>
        <v>9.4341313365331622E-2</v>
      </c>
      <c r="AL22" s="27"/>
    </row>
    <row r="23" spans="1:38" x14ac:dyDescent="0.45">
      <c r="A23" s="18" t="str">
        <f t="shared" si="6"/>
        <v/>
      </c>
      <c r="B23" s="23">
        <f>Итог!M24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5.3409830900115525</v>
      </c>
      <c r="G23" s="24">
        <f t="shared" si="21"/>
        <v>6.6471128044884829</v>
      </c>
      <c r="H23" s="24">
        <f t="shared" si="22"/>
        <v>8.1108635570338077</v>
      </c>
      <c r="I23" s="24">
        <f t="shared" si="23"/>
        <v>10.281676904740074</v>
      </c>
      <c r="J23" s="24">
        <f t="shared" si="24"/>
        <v>12.879786167724685</v>
      </c>
      <c r="K23" s="24">
        <f t="shared" si="14"/>
        <v>20.152942815628656</v>
      </c>
      <c r="L23" s="24">
        <f t="shared" si="15"/>
        <v>29.499889600353264</v>
      </c>
      <c r="M23" s="24">
        <f t="shared" si="16"/>
        <v>31.782892097874033</v>
      </c>
      <c r="N23" s="24">
        <f t="shared" si="17"/>
        <v>37.783020655675585</v>
      </c>
      <c r="O23" s="24">
        <f t="shared" si="19"/>
        <v>52.811306532663288</v>
      </c>
      <c r="P23" s="24">
        <f t="shared" si="25"/>
        <v>120.24365482233429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0.13746791749079201</v>
      </c>
      <c r="AJ23" s="19">
        <f t="shared" si="4"/>
        <v>4.5454545454545456E-2</v>
      </c>
      <c r="AK23" s="19">
        <f t="shared" ca="1" si="5"/>
        <v>9.6394961180829727E-2</v>
      </c>
      <c r="AL23" s="27"/>
    </row>
    <row r="24" spans="1:38" x14ac:dyDescent="0.45">
      <c r="A24" s="18" t="str">
        <f t="shared" si="6"/>
        <v/>
      </c>
      <c r="B24" s="23">
        <f>Итог!M25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5.5953156181073416</v>
      </c>
      <c r="G24" s="24">
        <f t="shared" si="21"/>
        <v>6.9794684447129072</v>
      </c>
      <c r="H24" s="24">
        <f t="shared" si="22"/>
        <v>8.5377511126671646</v>
      </c>
      <c r="I24" s="24">
        <f t="shared" si="23"/>
        <v>10.852881177225633</v>
      </c>
      <c r="J24" s="24">
        <f t="shared" si="24"/>
        <v>13.637420648179079</v>
      </c>
      <c r="K24" s="24">
        <f t="shared" si="14"/>
        <v>21.41250174160545</v>
      </c>
      <c r="L24" s="24">
        <f t="shared" si="15"/>
        <v>31.466548907043482</v>
      </c>
      <c r="M24" s="24">
        <f t="shared" si="16"/>
        <v>34.053098676293608</v>
      </c>
      <c r="N24" s="24">
        <f t="shared" si="17"/>
        <v>40.689406859958318</v>
      </c>
      <c r="O24" s="24">
        <f t="shared" si="19"/>
        <v>57.212248743718561</v>
      </c>
      <c r="P24" s="24">
        <f t="shared" si="25"/>
        <v>131.17489616981922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0.13746791749079201</v>
      </c>
      <c r="AJ24" s="19">
        <f t="shared" si="4"/>
        <v>4.3478260869565216E-2</v>
      </c>
      <c r="AK24" s="19">
        <f t="shared" ca="1" si="5"/>
        <v>9.8261913740373463E-2</v>
      </c>
      <c r="AL24" s="27"/>
    </row>
    <row r="25" spans="1:38" x14ac:dyDescent="0.45">
      <c r="A25" s="18" t="str">
        <f t="shared" si="6"/>
        <v/>
      </c>
      <c r="B25" s="23">
        <f>Итог!M26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5.8496481462031289</v>
      </c>
      <c r="G25" s="24">
        <f t="shared" si="21"/>
        <v>7.3118240849373315</v>
      </c>
      <c r="H25" s="24">
        <f t="shared" si="22"/>
        <v>8.9646386683005232</v>
      </c>
      <c r="I25" s="24">
        <f t="shared" si="23"/>
        <v>11.424085449711193</v>
      </c>
      <c r="J25" s="24">
        <f t="shared" si="24"/>
        <v>14.395055128633471</v>
      </c>
      <c r="K25" s="24">
        <f t="shared" si="14"/>
        <v>22.67206066758224</v>
      </c>
      <c r="L25" s="24">
        <f t="shared" si="15"/>
        <v>33.4332082137337</v>
      </c>
      <c r="M25" s="24">
        <f t="shared" si="16"/>
        <v>36.323305254713183</v>
      </c>
      <c r="N25" s="24">
        <f t="shared" si="17"/>
        <v>43.595793064241057</v>
      </c>
      <c r="O25" s="24">
        <f t="shared" si="19"/>
        <v>61.613190954773842</v>
      </c>
      <c r="P25" s="24">
        <f t="shared" si="25"/>
        <v>142.10613751730415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0.13746791749079201</v>
      </c>
      <c r="AJ25" s="19">
        <f t="shared" si="4"/>
        <v>4.1666666666666664E-2</v>
      </c>
      <c r="AK25" s="19">
        <f t="shared" ca="1" si="5"/>
        <v>9.9966522599087324E-2</v>
      </c>
      <c r="AL25" s="27"/>
    </row>
    <row r="26" spans="1:38" x14ac:dyDescent="0.45">
      <c r="A26" s="18" t="str">
        <f t="shared" si="6"/>
        <v/>
      </c>
      <c r="B26" s="23">
        <f>Итог!M27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6.103980674298918</v>
      </c>
      <c r="G26" s="24">
        <f t="shared" si="21"/>
        <v>7.6441797251617549</v>
      </c>
      <c r="H26" s="24">
        <f t="shared" si="22"/>
        <v>9.3915262239338819</v>
      </c>
      <c r="I26" s="24">
        <f t="shared" si="23"/>
        <v>11.995289722196752</v>
      </c>
      <c r="J26" s="24">
        <f t="shared" si="24"/>
        <v>15.152689609087865</v>
      </c>
      <c r="K26" s="24">
        <f t="shared" si="14"/>
        <v>23.931619593559031</v>
      </c>
      <c r="L26" s="24">
        <f t="shared" si="15"/>
        <v>35.399867520423918</v>
      </c>
      <c r="M26" s="24">
        <f t="shared" si="16"/>
        <v>38.593511833132759</v>
      </c>
      <c r="N26" s="24">
        <f t="shared" si="17"/>
        <v>46.50217926852379</v>
      </c>
      <c r="O26" s="24">
        <f t="shared" si="19"/>
        <v>66.014133165829122</v>
      </c>
      <c r="P26" s="24">
        <f t="shared" si="25"/>
        <v>153.0373788647891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0.13746791749079201</v>
      </c>
      <c r="AJ26" s="19">
        <f t="shared" si="4"/>
        <v>0.04</v>
      </c>
      <c r="AK26" s="19">
        <f t="shared" ca="1" si="5"/>
        <v>0.101529080719575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7</v>
      </c>
      <c r="B28" s="34"/>
      <c r="C28" s="35">
        <f ca="1">SUM(INDIRECT("c2:c"&amp;A28))</f>
        <v>0.88314144163003272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i8GZVFNtJ9Pb8daLB4IJmAporhKf5Wpmw5er5zq9vD+QgpJkUso2S7xVykXlAnluL+AF5pWfiDYV2O/3x5v/pw==" saltValue="XTkBuQoDuFX3/isE+rFX/A==" spinCount="100000" sheet="1" formatCell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Итог!N3</f>
        <v>0.20473036144098983</v>
      </c>
      <c r="C2" s="23">
        <f>LARGE($B$2:$B$26,ROW(A2)-1)</f>
        <v>0.20473036144098983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0.20473036144098983</v>
      </c>
      <c r="AE2" s="19"/>
      <c r="AF2" s="20">
        <v>1</v>
      </c>
      <c r="AG2" s="26">
        <f t="shared" ref="AG2:AG12" ca="1" si="0">C2/SUM(INDIRECT("C$2:C$"&amp;$A$28))</f>
        <v>0.34996089632425448</v>
      </c>
      <c r="AH2" s="19">
        <f ca="1">AF2*AG2</f>
        <v>0.34996089632425448</v>
      </c>
      <c r="AI2" s="19">
        <f ca="1">1/(2*SUM(AH$2:AH2)-1)</f>
        <v>-3.3324645892351272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Итог!N4</f>
        <v>0.19617672216586104</v>
      </c>
      <c r="C3" s="23">
        <f t="shared" ref="C3:C26" si="1">LARGE($B$2:$B$26,ROW(A3)-1)</f>
        <v>0.19617672216586104</v>
      </c>
      <c r="D3" s="28">
        <f t="shared" ref="D3:D26" si="2">E3*(1/(AF3*(AF3-1)))</f>
        <v>0.52180085175420798</v>
      </c>
      <c r="E3" s="29">
        <f>SUM(F3:AC3)</f>
        <v>1.043601703508416</v>
      </c>
      <c r="F3" s="24">
        <f>(C$2/F$27)/((SUM(C$2:C3)-C$2)/(AF3-F$27))</f>
        <v>1.043601703508416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0.4009070836068509</v>
      </c>
      <c r="AE3" s="19"/>
      <c r="AF3" s="20">
        <v>2</v>
      </c>
      <c r="AG3" s="26">
        <f t="shared" ca="1" si="0"/>
        <v>0.33533952191506</v>
      </c>
      <c r="AH3" s="19">
        <f t="shared" ref="AH3:AH26" ca="1" si="3">AF3*AG3</f>
        <v>0.67067904383012</v>
      </c>
      <c r="AI3" s="19">
        <f ca="1">1/(2*SUM(AH$2:AH3)-1)</f>
        <v>0.96035659471638979</v>
      </c>
      <c r="AJ3" s="19">
        <f t="shared" ref="AJ3:AJ26" si="4">1/AF3</f>
        <v>0.5</v>
      </c>
      <c r="AK3" s="19">
        <f t="shared" ref="AK3:AK26" ca="1" si="5">(AI3-AJ3)/(1-AJ3)</f>
        <v>0.92071318943277958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Итог!N5</f>
        <v>0.10921803823277834</v>
      </c>
      <c r="C4" s="23">
        <f t="shared" si="1"/>
        <v>0.18410216625887688</v>
      </c>
      <c r="D4" s="37">
        <f t="shared" si="2"/>
        <v>0.3609258062757621</v>
      </c>
      <c r="E4" s="29">
        <f t="shared" ref="E4:E26" si="7">SUM(F4:AC4)</f>
        <v>2.1655548376545726</v>
      </c>
      <c r="F4" s="24">
        <f t="shared" ref="F4:F14" si="8">(AD$2/F$27)/((AD4-AD$2)/(AF4-F$27))</f>
        <v>1.0767379819009257</v>
      </c>
      <c r="G4" s="24">
        <f t="shared" ref="G4:G14" si="9">(AD$3/G$27)/((AD4-AD$3)/(AF4-G$27))</f>
        <v>1.0888168557536468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0.58500924986572778</v>
      </c>
      <c r="AE4" s="30">
        <f t="shared" ref="AE4:AE26" si="10">D4-D3</f>
        <v>-0.16087504547844589</v>
      </c>
      <c r="AF4" s="20">
        <v>3</v>
      </c>
      <c r="AG4" s="26">
        <f t="shared" ca="1" si="0"/>
        <v>0.31469958176068547</v>
      </c>
      <c r="AH4" s="19">
        <f t="shared" ca="1" si="3"/>
        <v>0.9440987452820564</v>
      </c>
      <c r="AI4" s="19">
        <f ca="1">1/(2*SUM(AH$2:AH4)-1)</f>
        <v>0.34135781690713041</v>
      </c>
      <c r="AJ4" s="19">
        <f t="shared" si="4"/>
        <v>0.33333333333333331</v>
      </c>
      <c r="AK4" s="19">
        <f t="shared" ca="1" si="5"/>
        <v>1.2036725360695636E-2</v>
      </c>
      <c r="AL4" s="27"/>
    </row>
    <row r="5" spans="1:38" x14ac:dyDescent="0.45">
      <c r="A5" s="18" t="b">
        <f t="shared" si="6"/>
        <v>0</v>
      </c>
      <c r="B5" s="23">
        <f>Итог!N6</f>
        <v>0.18410216625887688</v>
      </c>
      <c r="C5" s="23">
        <f t="shared" si="1"/>
        <v>0.10921803823277834</v>
      </c>
      <c r="D5" s="37">
        <f t="shared" si="2"/>
        <v>0.36724807234218831</v>
      </c>
      <c r="E5" s="29">
        <f t="shared" si="7"/>
        <v>4.40697686810626</v>
      </c>
      <c r="F5" s="24">
        <f t="shared" si="8"/>
        <v>1.2547394087168544</v>
      </c>
      <c r="G5" s="24">
        <f t="shared" si="9"/>
        <v>1.3667898680953514</v>
      </c>
      <c r="H5" s="24">
        <f t="shared" ref="H5:H14" si="11">(AD$4/H$27)/((AD5-AD$4)/(AF5-H$27))</f>
        <v>1.7854475912940539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0.69422728809850609</v>
      </c>
      <c r="AE5" s="30">
        <f t="shared" si="10"/>
        <v>6.3222660664262187E-3</v>
      </c>
      <c r="AF5" s="20">
        <v>4</v>
      </c>
      <c r="AG5" s="26">
        <f t="shared" ca="1" si="0"/>
        <v>0.18669454928763304</v>
      </c>
      <c r="AH5" s="19">
        <f t="shared" ca="1" si="3"/>
        <v>0.74677819715053217</v>
      </c>
      <c r="AI5" s="19">
        <f ca="1">1/(2*SUM(AH$2:AH5)-1)</f>
        <v>0.22608916257293757</v>
      </c>
      <c r="AJ5" s="19">
        <f t="shared" si="4"/>
        <v>0.25</v>
      </c>
      <c r="AK5" s="19">
        <f t="shared" ca="1" si="5"/>
        <v>-3.1881116569416577E-2</v>
      </c>
      <c r="AL5" s="27"/>
    </row>
    <row r="6" spans="1:38" x14ac:dyDescent="0.45">
      <c r="A6" s="18" t="b">
        <f t="shared" si="6"/>
        <v>0</v>
      </c>
      <c r="B6" s="23">
        <f>Итог!N7</f>
        <v>0.10592588172107179</v>
      </c>
      <c r="C6" s="23">
        <f t="shared" si="1"/>
        <v>0.10592588172107179</v>
      </c>
      <c r="D6" s="37">
        <f t="shared" si="2"/>
        <v>0.31664223108188222</v>
      </c>
      <c r="E6" s="29">
        <f t="shared" si="7"/>
        <v>6.3328446216376442</v>
      </c>
      <c r="F6" s="24">
        <f t="shared" si="8"/>
        <v>1.3753612294328907</v>
      </c>
      <c r="G6" s="24">
        <f t="shared" si="9"/>
        <v>1.5062405022296408</v>
      </c>
      <c r="H6" s="24">
        <f t="shared" si="11"/>
        <v>1.8127687115713567</v>
      </c>
      <c r="I6" s="24">
        <f t="shared" ref="I6:I14" si="12">($AD$5/I$27)/((AD6-$AD$5)/(AF6-I$27))</f>
        <v>1.6384741784037564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0.80015316981957785</v>
      </c>
      <c r="AE6" s="30">
        <f t="shared" si="10"/>
        <v>-5.0605841260306095E-2</v>
      </c>
      <c r="AF6" s="20">
        <v>5</v>
      </c>
      <c r="AG6" s="26">
        <f t="shared" ca="1" si="0"/>
        <v>0.18106702029990818</v>
      </c>
      <c r="AH6" s="19">
        <f t="shared" ca="1" si="3"/>
        <v>0.90533510149954088</v>
      </c>
      <c r="AI6" s="19">
        <f ca="1">1/(2*SUM(AH$2:AH6)-1)</f>
        <v>0.16041826899474709</v>
      </c>
      <c r="AJ6" s="19">
        <f t="shared" si="4"/>
        <v>0.2</v>
      </c>
      <c r="AK6" s="19">
        <f t="shared" ca="1" si="5"/>
        <v>-4.9477163756566148E-2</v>
      </c>
      <c r="AL6" s="27"/>
    </row>
    <row r="7" spans="1:38" x14ac:dyDescent="0.45">
      <c r="A7" s="18">
        <f t="shared" si="6"/>
        <v>7</v>
      </c>
      <c r="B7" s="23">
        <f>Итог!N8</f>
        <v>9.9162539038411809E-2</v>
      </c>
      <c r="C7" s="23">
        <f t="shared" si="1"/>
        <v>9.9162539038411809E-2</v>
      </c>
      <c r="D7" s="37">
        <f t="shared" si="2"/>
        <v>0.27500357020507238</v>
      </c>
      <c r="E7" s="29">
        <f t="shared" si="7"/>
        <v>8.2501071061521714</v>
      </c>
      <c r="F7" s="24">
        <f t="shared" si="8"/>
        <v>1.4737595761437674</v>
      </c>
      <c r="G7" s="24">
        <f t="shared" si="9"/>
        <v>1.608748578156493</v>
      </c>
      <c r="H7" s="24">
        <f t="shared" si="11"/>
        <v>1.8612702129679448</v>
      </c>
      <c r="I7" s="24">
        <f t="shared" si="12"/>
        <v>1.6925072744907863</v>
      </c>
      <c r="J7" s="24">
        <f t="shared" ref="J7:J14" si="13">($AD$6/J$27)/((AD7-$AD$6)/(AF7-J$27))</f>
        <v>1.6138214643931801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0.89931570885798962</v>
      </c>
      <c r="AE7" s="30">
        <f t="shared" si="10"/>
        <v>-4.1638660876809841E-2</v>
      </c>
      <c r="AF7" s="20">
        <v>6</v>
      </c>
      <c r="AG7" s="26">
        <f t="shared" ca="1" si="0"/>
        <v>0.16950593355775442</v>
      </c>
      <c r="AH7" s="19">
        <f t="shared" ca="1" si="3"/>
        <v>1.0170356013465265</v>
      </c>
      <c r="AI7" s="19">
        <f ca="1">1/(2*SUM(AH$2:AH7)-1)</f>
        <v>0.12095152315266074</v>
      </c>
      <c r="AJ7" s="19">
        <f t="shared" si="4"/>
        <v>0.16666666666666666</v>
      </c>
      <c r="AK7" s="19">
        <f t="shared" ca="1" si="5"/>
        <v>-5.4858172216807104E-2</v>
      </c>
      <c r="AL7" s="27"/>
    </row>
    <row r="8" spans="1:38" x14ac:dyDescent="0.45">
      <c r="A8" s="18">
        <f t="shared" si="6"/>
        <v>8</v>
      </c>
      <c r="B8" s="23">
        <f>Итог!N9</f>
        <v>1.563525690756102E-2</v>
      </c>
      <c r="C8" s="23">
        <f t="shared" si="1"/>
        <v>4.6488034851107002E-2</v>
      </c>
      <c r="D8" s="37">
        <f t="shared" si="2"/>
        <v>0.31309875327177267</v>
      </c>
      <c r="E8" s="29">
        <f t="shared" si="7"/>
        <v>13.150147637414452</v>
      </c>
      <c r="F8" s="24">
        <f t="shared" si="8"/>
        <v>1.6575715685353449</v>
      </c>
      <c r="G8" s="24">
        <f t="shared" si="9"/>
        <v>1.8393720909007947</v>
      </c>
      <c r="H8" s="24">
        <f t="shared" si="11"/>
        <v>2.1619297036526541</v>
      </c>
      <c r="I8" s="24">
        <f t="shared" si="12"/>
        <v>2.0696311378192465</v>
      </c>
      <c r="J8" s="24">
        <f t="shared" si="13"/>
        <v>2.1974597104616231</v>
      </c>
      <c r="K8" s="24">
        <f>($AD$7/K$27)/((AD8-$AD$7)/(AF8-K$27))</f>
        <v>3.2241834260447884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0.94580374370909659</v>
      </c>
      <c r="AE8" s="30">
        <f t="shared" si="10"/>
        <v>3.8095183066700289E-2</v>
      </c>
      <c r="AF8" s="20">
        <v>7</v>
      </c>
      <c r="AG8" s="26">
        <f t="shared" ca="1" si="0"/>
        <v>7.9465469754156887E-2</v>
      </c>
      <c r="AH8" s="19">
        <f t="shared" ca="1" si="3"/>
        <v>0.55625828827909818</v>
      </c>
      <c r="AI8" s="19">
        <f ca="1">1/(2*SUM(AH$2:AH8)-1)</f>
        <v>0.10660649230601925</v>
      </c>
      <c r="AJ8" s="19">
        <f t="shared" si="4"/>
        <v>0.14285714285714285</v>
      </c>
      <c r="AK8" s="19">
        <f t="shared" ca="1" si="5"/>
        <v>-4.2292425642977534E-2</v>
      </c>
      <c r="AL8" s="27"/>
    </row>
    <row r="9" spans="1:38" x14ac:dyDescent="0.45">
      <c r="A9" s="18">
        <f t="shared" si="6"/>
        <v>9</v>
      </c>
      <c r="B9" s="23">
        <f>Итог!N10</f>
        <v>0</v>
      </c>
      <c r="C9" s="23">
        <f t="shared" si="1"/>
        <v>1.563525690756102E-2</v>
      </c>
      <c r="D9" s="37">
        <f t="shared" si="2"/>
        <v>0.45842010529132027</v>
      </c>
      <c r="E9" s="29">
        <f t="shared" si="7"/>
        <v>25.671525896313938</v>
      </c>
      <c r="F9" s="24">
        <f t="shared" si="8"/>
        <v>1.8938762634560533</v>
      </c>
      <c r="G9" s="24">
        <f t="shared" si="9"/>
        <v>2.1456784427843929</v>
      </c>
      <c r="H9" s="24">
        <f t="shared" si="11"/>
        <v>2.5901656670277702</v>
      </c>
      <c r="I9" s="24">
        <f t="shared" si="12"/>
        <v>2.598042135040572</v>
      </c>
      <c r="J9" s="24">
        <f t="shared" si="13"/>
        <v>2.976652688702516</v>
      </c>
      <c r="K9" s="24">
        <f>($AD$7/K$27)/((AD9-$AD$7)/(AF9-K$27))</f>
        <v>4.8254349450314846</v>
      </c>
      <c r="L9" s="24">
        <f>($AD$8/L$27)/((AD9-$AD$8)/(AF9-L$27))</f>
        <v>8.6416757542711462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0.96143900061665766</v>
      </c>
      <c r="AE9" s="30">
        <f t="shared" si="10"/>
        <v>0.1453213520195476</v>
      </c>
      <c r="AF9" s="20">
        <v>8</v>
      </c>
      <c r="AG9" s="26">
        <f t="shared" ca="1" si="0"/>
        <v>2.672651229215546E-2</v>
      </c>
      <c r="AH9" s="19">
        <f t="shared" ca="1" si="3"/>
        <v>0.21381209833724368</v>
      </c>
      <c r="AI9" s="19">
        <f ca="1">1/(2*SUM(AH$2:AH9)-1)</f>
        <v>0.10195845944231229</v>
      </c>
      <c r="AJ9" s="19">
        <f t="shared" si="4"/>
        <v>0.125</v>
      </c>
      <c r="AK9" s="19">
        <f t="shared" ca="1" si="5"/>
        <v>-2.6333189208785961E-2</v>
      </c>
      <c r="AL9" s="27"/>
    </row>
    <row r="10" spans="1:38" x14ac:dyDescent="0.45">
      <c r="A10" s="18">
        <f t="shared" si="6"/>
        <v>10</v>
      </c>
      <c r="B10" s="23">
        <f>Итог!N11</f>
        <v>7.469515227467128E-3</v>
      </c>
      <c r="C10" s="23">
        <f t="shared" si="1"/>
        <v>1.4511348491177816E-2</v>
      </c>
      <c r="D10" s="37">
        <f t="shared" si="2"/>
        <v>0.51932455791640875</v>
      </c>
      <c r="E10" s="29">
        <f t="shared" si="7"/>
        <v>37.391368169981433</v>
      </c>
      <c r="F10" s="24">
        <f t="shared" si="8"/>
        <v>2.1237038947639926</v>
      </c>
      <c r="G10" s="24">
        <f t="shared" si="9"/>
        <v>2.4401203819012043</v>
      </c>
      <c r="H10" s="24">
        <f t="shared" si="11"/>
        <v>2.9928255228209437</v>
      </c>
      <c r="I10" s="24">
        <f t="shared" si="12"/>
        <v>3.0802736098852601</v>
      </c>
      <c r="J10" s="24">
        <f t="shared" si="13"/>
        <v>3.6412560113154164</v>
      </c>
      <c r="K10" s="24">
        <f>($AD$7/K$27)/((AD10-$AD$7)/(AF10-K$27))</f>
        <v>5.8675535366644977</v>
      </c>
      <c r="L10" s="24">
        <f>($AD$8/L$27)/((AD10-$AD$8)/(AF10-L$27))</f>
        <v>8.9638497431304813</v>
      </c>
      <c r="M10" s="24">
        <f>($AD$9/M$27)/((AD10-$AD$9)/(AF10-M$27))</f>
        <v>8.2817854694996349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0.97595034910783551</v>
      </c>
      <c r="AE10" s="30">
        <f t="shared" si="10"/>
        <v>6.0904452625088479E-2</v>
      </c>
      <c r="AF10" s="20">
        <v>9</v>
      </c>
      <c r="AG10" s="26">
        <f t="shared" ca="1" si="0"/>
        <v>2.4805331701179909E-2</v>
      </c>
      <c r="AH10" s="19">
        <f t="shared" ca="1" si="3"/>
        <v>0.22324798531061918</v>
      </c>
      <c r="AI10" s="19">
        <f ca="1">1/(2*SUM(AH$2:AH10)-1)</f>
        <v>9.7519000437706407E-2</v>
      </c>
      <c r="AJ10" s="19">
        <f t="shared" si="4"/>
        <v>0.1111111111111111</v>
      </c>
      <c r="AK10" s="19">
        <f t="shared" ca="1" si="5"/>
        <v>-1.5291124507580285E-2</v>
      </c>
      <c r="AL10" s="27"/>
    </row>
    <row r="11" spans="1:38" x14ac:dyDescent="0.45">
      <c r="A11" s="18">
        <f t="shared" si="6"/>
        <v>11</v>
      </c>
      <c r="B11" s="23">
        <f>Итог!N12</f>
        <v>4.6488034851107002E-2</v>
      </c>
      <c r="C11" s="23">
        <f t="shared" si="1"/>
        <v>8.5337470907680367E-3</v>
      </c>
      <c r="D11" s="37">
        <f t="shared" si="2"/>
        <v>0.63458208080989165</v>
      </c>
      <c r="E11" s="29">
        <f t="shared" si="7"/>
        <v>57.112387272890246</v>
      </c>
      <c r="F11" s="24">
        <f t="shared" si="8"/>
        <v>2.3630194647822647</v>
      </c>
      <c r="G11" s="24">
        <f t="shared" si="9"/>
        <v>2.747929236118213</v>
      </c>
      <c r="H11" s="24">
        <f t="shared" si="11"/>
        <v>3.4170401354446773</v>
      </c>
      <c r="I11" s="24">
        <f t="shared" si="12"/>
        <v>3.5876537710310799</v>
      </c>
      <c r="J11" s="24">
        <f t="shared" si="13"/>
        <v>4.340851454162844</v>
      </c>
      <c r="K11" s="24">
        <f>($AD$7/K$27)/((AD11-$AD$7)/(AF11-K$27))</f>
        <v>7.0395110747790826</v>
      </c>
      <c r="L11" s="24">
        <f>($AD$8/L$27)/((AD11-$AD$8)/(AF11-L$27))</f>
        <v>10.479337325055994</v>
      </c>
      <c r="M11" s="24">
        <f>($AD$9/M$27)/((AD11-$AD$9)/(AF11-M$27))</f>
        <v>10.429974104445384</v>
      </c>
      <c r="N11" s="24">
        <f>($AD$10/N$27)/((AD11-$AD$10)/(AF11-N$27))</f>
        <v>12.707070707070702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0.98448409619860355</v>
      </c>
      <c r="AE11" s="30">
        <f t="shared" si="10"/>
        <v>0.1152575228934829</v>
      </c>
      <c r="AF11" s="20">
        <v>10</v>
      </c>
      <c r="AG11" s="26">
        <f t="shared" ca="1" si="0"/>
        <v>1.458737121289401E-2</v>
      </c>
      <c r="AH11" s="19">
        <f t="shared" ca="1" si="3"/>
        <v>0.1458737121289401</v>
      </c>
      <c r="AI11" s="19">
        <f ca="1">1/(2*SUM(AH$2:AH11)-1)</f>
        <v>9.4821248936005575E-2</v>
      </c>
      <c r="AJ11" s="19">
        <f t="shared" si="4"/>
        <v>0.1</v>
      </c>
      <c r="AK11" s="19">
        <f t="shared" ca="1" si="5"/>
        <v>-5.7541678488827004E-3</v>
      </c>
      <c r="AL11" s="27"/>
    </row>
    <row r="12" spans="1:38" x14ac:dyDescent="0.45">
      <c r="A12" s="18">
        <f t="shared" si="6"/>
        <v>12</v>
      </c>
      <c r="B12" s="23">
        <f>Итог!N13</f>
        <v>1.4511348491177816E-2</v>
      </c>
      <c r="C12" s="23">
        <f t="shared" si="1"/>
        <v>8.0463885739293032E-3</v>
      </c>
      <c r="D12" s="37">
        <f t="shared" si="2"/>
        <v>0.68234579063520562</v>
      </c>
      <c r="E12" s="29">
        <f t="shared" si="7"/>
        <v>75.058036969872617</v>
      </c>
      <c r="F12" s="24">
        <f t="shared" si="8"/>
        <v>2.5987602105874479</v>
      </c>
      <c r="G12" s="24">
        <f t="shared" si="9"/>
        <v>3.0493754518097616</v>
      </c>
      <c r="H12" s="24">
        <f t="shared" si="11"/>
        <v>3.8280819075976873</v>
      </c>
      <c r="I12" s="24">
        <f t="shared" si="12"/>
        <v>4.0726943851693793</v>
      </c>
      <c r="J12" s="24">
        <f t="shared" si="13"/>
        <v>4.9911487953675939</v>
      </c>
      <c r="K12" s="24">
        <f>($AD$7/K$27)/((AD12-$AD$7)/(AF12-K$27))</f>
        <v>8.039817185943944</v>
      </c>
      <c r="L12" s="24">
        <f>($AD$8/L$27)/((AD12-$AD$8)/(AF12-L$27))</f>
        <v>11.566380830748637</v>
      </c>
      <c r="M12" s="24">
        <f>($AD$9/M$27)/((AD12-$AD$9)/(AF12-M$27))</f>
        <v>11.596089251439542</v>
      </c>
      <c r="N12" s="24">
        <f>($AD$10/N$27)/((AD12-$AD$10)/(AF12-N$27))</f>
        <v>13.080583883223392</v>
      </c>
      <c r="O12" s="24">
        <f>($AD$11/O$27)/((AD12-$AD$11)/(AF12-O$27))</f>
        <v>12.235105067985243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0.99253048477253281</v>
      </c>
      <c r="AE12" s="30">
        <f t="shared" si="10"/>
        <v>4.7763709825313971E-2</v>
      </c>
      <c r="AF12" s="20">
        <v>11</v>
      </c>
      <c r="AG12" s="26">
        <f t="shared" ca="1" si="0"/>
        <v>1.3754292903532932E-2</v>
      </c>
      <c r="AH12" s="19">
        <f t="shared" ca="1" si="3"/>
        <v>0.15129722193886225</v>
      </c>
      <c r="AI12" s="19">
        <f ca="1">1/(2*SUM(AH$2:AH12)-1)</f>
        <v>9.2176485890970411E-2</v>
      </c>
      <c r="AJ12" s="19">
        <f t="shared" si="4"/>
        <v>9.0909090909090912E-2</v>
      </c>
      <c r="AK12" s="19">
        <f t="shared" ca="1" si="5"/>
        <v>1.3941344800674493E-3</v>
      </c>
      <c r="AL12" s="27"/>
    </row>
    <row r="13" spans="1:38" x14ac:dyDescent="0.45">
      <c r="A13" s="18" t="str">
        <f t="shared" si="6"/>
        <v/>
      </c>
      <c r="B13" s="23">
        <f>Итог!N14</f>
        <v>8.0463885739293032E-3</v>
      </c>
      <c r="C13" s="23">
        <f t="shared" si="1"/>
        <v>7.469515227467128E-3</v>
      </c>
      <c r="D13" s="37">
        <f t="shared" si="2"/>
        <v>0.70237478959992128</v>
      </c>
      <c r="E13" s="29">
        <f t="shared" si="7"/>
        <v>92.713472227189612</v>
      </c>
      <c r="F13" s="24">
        <f t="shared" si="8"/>
        <v>2.8317866880112059</v>
      </c>
      <c r="G13" s="24">
        <f t="shared" si="9"/>
        <v>3.3459507919115463</v>
      </c>
      <c r="H13" s="24">
        <f t="shared" si="11"/>
        <v>4.2290767903364985</v>
      </c>
      <c r="I13" s="24">
        <f t="shared" si="12"/>
        <v>4.5408060371466687</v>
      </c>
      <c r="J13" s="24">
        <f t="shared" si="13"/>
        <v>5.6053650525058494</v>
      </c>
      <c r="K13" s="24">
        <f t="shared" ref="K13:K26" si="14">($AD$7/K$27)/((AD13-$AD$7)/(AF13-K$27))</f>
        <v>8.9320359577200463</v>
      </c>
      <c r="L13" s="24">
        <f t="shared" ref="L13:L26" si="15">($AD$8/L$27)/((AD13-$AD$8)/(AF13-L$27))</f>
        <v>12.465327845214063</v>
      </c>
      <c r="M13" s="24">
        <f t="shared" ref="M13:M26" si="16">($AD$9/M$27)/((AD13-$AD$9)/(AF13-M$27))</f>
        <v>12.466468919267491</v>
      </c>
      <c r="N13" s="24">
        <f t="shared" ref="N13:N26" si="17">($AD$10/N$27)/((AD13-$AD$10)/(AF13-N$27))</f>
        <v>13.526881720430159</v>
      </c>
      <c r="O13" s="24">
        <f>($AD$11/O$27)/((AD13-$AD$11)/(AF13-O$27))</f>
        <v>12.690000000000078</v>
      </c>
      <c r="P13" s="24">
        <f>($AD$12/P$27)/((AD13-$AD$12)/(AF13-P$27))</f>
        <v>12.079772424646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0.99999999999999989</v>
      </c>
      <c r="AE13" s="30">
        <f t="shared" si="10"/>
        <v>2.0028998964715661E-2</v>
      </c>
      <c r="AF13" s="20">
        <v>12</v>
      </c>
      <c r="AG13" s="26">
        <f t="shared" ref="AG13:AG26" ca="1" si="18">C13/SUM(INDIRECT("C$2:C$"&amp;$A$28))</f>
        <v>1.2768200210819817E-2</v>
      </c>
      <c r="AH13" s="19">
        <f t="shared" ca="1" si="3"/>
        <v>0.15321840252983782</v>
      </c>
      <c r="AI13" s="19">
        <f ca="1">1/(2*SUM(AH$2:AH13)-1)</f>
        <v>8.9644367088028823E-2</v>
      </c>
      <c r="AJ13" s="19">
        <f t="shared" si="4"/>
        <v>8.3333333333333329E-2</v>
      </c>
      <c r="AK13" s="19">
        <f t="shared" ca="1" si="5"/>
        <v>6.8847640960314482E-3</v>
      </c>
      <c r="AL13" s="27"/>
    </row>
    <row r="14" spans="1:38" x14ac:dyDescent="0.45">
      <c r="A14" s="18" t="str">
        <f t="shared" si="6"/>
        <v/>
      </c>
      <c r="B14" s="23">
        <f>Итог!N15</f>
        <v>8.5337470907680367E-3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3.0892218414667698</v>
      </c>
      <c r="G14" s="24">
        <f t="shared" si="9"/>
        <v>3.6805458711027006</v>
      </c>
      <c r="H14" s="24">
        <f t="shared" si="11"/>
        <v>4.6989742114849982</v>
      </c>
      <c r="I14" s="24">
        <f t="shared" si="12"/>
        <v>5.108406791790002</v>
      </c>
      <c r="J14" s="24">
        <f t="shared" si="13"/>
        <v>6.4061314885781133</v>
      </c>
      <c r="K14" s="24">
        <f t="shared" si="14"/>
        <v>10.420708617340052</v>
      </c>
      <c r="L14" s="24">
        <f t="shared" si="15"/>
        <v>14.958393414256875</v>
      </c>
      <c r="M14" s="24">
        <f t="shared" si="16"/>
        <v>15.583086149084364</v>
      </c>
      <c r="N14" s="24">
        <f t="shared" si="17"/>
        <v>18.035842293906878</v>
      </c>
      <c r="O14" s="24">
        <f t="shared" ref="O14:O26" si="19">($AD$11/O$27)/((AD14-$AD$11)/(AF14-O$27))</f>
        <v>19.035000000000117</v>
      </c>
      <c r="P14" s="24">
        <f>($AD$12/P$27)/((AD14-$AD$12)/(AF14-P$27))</f>
        <v>24.159544849292001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8.9644367088028823E-2</v>
      </c>
      <c r="AJ14" s="19">
        <f t="shared" si="4"/>
        <v>7.6923076923076927E-2</v>
      </c>
      <c r="AK14" s="19">
        <f t="shared" ca="1" si="5"/>
        <v>1.3781397678697887E-2</v>
      </c>
      <c r="AL14" s="27"/>
    </row>
    <row r="15" spans="1:38" x14ac:dyDescent="0.45">
      <c r="A15" s="18" t="str">
        <f t="shared" si="6"/>
        <v/>
      </c>
      <c r="B15" s="23">
        <f>Итог!N16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3.3466569949223341</v>
      </c>
      <c r="G15" s="24">
        <f t="shared" ref="G15:G26" si="21">(AD$3/G$27)/((AD15-AD$3)/(AF15-G$27))</f>
        <v>4.0151409502938558</v>
      </c>
      <c r="H15" s="24">
        <f t="shared" ref="H15:H26" si="22">(AD$4/H$27)/((AD15-AD$4)/(AF15-H$27))</f>
        <v>5.1688716326334987</v>
      </c>
      <c r="I15" s="24">
        <f t="shared" ref="I15:I26" si="23">($AD$5/I$27)/((AD15-$AD$5)/(AF15-I$27))</f>
        <v>5.6760075464333362</v>
      </c>
      <c r="J15" s="24">
        <f t="shared" ref="J15:J26" si="24">($AD$6/J$27)/((AD15-$AD$6)/(AF15-J$27))</f>
        <v>7.2068979246503773</v>
      </c>
      <c r="K15" s="24">
        <f t="shared" si="14"/>
        <v>11.90938127696006</v>
      </c>
      <c r="L15" s="24">
        <f t="shared" si="15"/>
        <v>17.451458983299688</v>
      </c>
      <c r="M15" s="24">
        <f t="shared" si="16"/>
        <v>18.699703378901237</v>
      </c>
      <c r="N15" s="24">
        <f t="shared" si="17"/>
        <v>22.544802867383602</v>
      </c>
      <c r="O15" s="24">
        <f t="shared" si="19"/>
        <v>25.380000000000155</v>
      </c>
      <c r="P15" s="24">
        <f t="shared" ref="P15:P26" si="25">($AD$12/P$27)/((AD15-$AD$12)/(AF15-P$27))</f>
        <v>36.239317273937999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8.9644367088028823E-2</v>
      </c>
      <c r="AJ15" s="19">
        <f t="shared" si="4"/>
        <v>7.1428571428571425E-2</v>
      </c>
      <c r="AK15" s="19">
        <f t="shared" ca="1" si="5"/>
        <v>1.9617010710184891E-2</v>
      </c>
      <c r="AL15" s="27"/>
    </row>
    <row r="16" spans="1:38" x14ac:dyDescent="0.45">
      <c r="A16" s="18" t="str">
        <f t="shared" si="6"/>
        <v/>
      </c>
      <c r="B16" s="23">
        <f>Итог!N17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3.6040921483778985</v>
      </c>
      <c r="G16" s="24">
        <f t="shared" si="21"/>
        <v>4.34973602948501</v>
      </c>
      <c r="H16" s="24">
        <f t="shared" si="22"/>
        <v>5.6387690537819974</v>
      </c>
      <c r="I16" s="24">
        <f t="shared" si="23"/>
        <v>6.2436083010766703</v>
      </c>
      <c r="J16" s="24">
        <f t="shared" si="24"/>
        <v>8.007664360722643</v>
      </c>
      <c r="K16" s="24">
        <f t="shared" si="14"/>
        <v>13.398053936580069</v>
      </c>
      <c r="L16" s="24">
        <f t="shared" si="15"/>
        <v>19.9445245523425</v>
      </c>
      <c r="M16" s="24">
        <f t="shared" si="16"/>
        <v>21.816320608718108</v>
      </c>
      <c r="N16" s="24">
        <f t="shared" si="17"/>
        <v>27.053763440860319</v>
      </c>
      <c r="O16" s="24">
        <f t="shared" si="19"/>
        <v>31.725000000000197</v>
      </c>
      <c r="P16" s="24">
        <f t="shared" si="25"/>
        <v>48.319089698584001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8.9644367088028823E-2</v>
      </c>
      <c r="AJ16" s="19">
        <f t="shared" si="4"/>
        <v>6.6666666666666666E-2</v>
      </c>
      <c r="AK16" s="19">
        <f t="shared" ca="1" si="5"/>
        <v>2.4618964737173739E-2</v>
      </c>
      <c r="AL16" s="27"/>
    </row>
    <row r="17" spans="1:38" x14ac:dyDescent="0.45">
      <c r="A17" s="18" t="str">
        <f t="shared" si="6"/>
        <v/>
      </c>
      <c r="B17" s="23">
        <f>Итог!N18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3.8615273018334628</v>
      </c>
      <c r="G17" s="24">
        <f t="shared" si="21"/>
        <v>4.6843311086761643</v>
      </c>
      <c r="H17" s="24">
        <f t="shared" si="22"/>
        <v>6.108666474930498</v>
      </c>
      <c r="I17" s="24">
        <f t="shared" si="23"/>
        <v>6.8112090557200036</v>
      </c>
      <c r="J17" s="24">
        <f t="shared" si="24"/>
        <v>8.8084307967949051</v>
      </c>
      <c r="K17" s="24">
        <f t="shared" si="14"/>
        <v>14.886726596200075</v>
      </c>
      <c r="L17" s="24">
        <f t="shared" si="15"/>
        <v>22.437590121385316</v>
      </c>
      <c r="M17" s="24">
        <f t="shared" si="16"/>
        <v>24.932937838534983</v>
      </c>
      <c r="N17" s="24">
        <f t="shared" si="17"/>
        <v>31.562724014337039</v>
      </c>
      <c r="O17" s="24">
        <f t="shared" si="19"/>
        <v>38.070000000000235</v>
      </c>
      <c r="P17" s="24">
        <f t="shared" si="25"/>
        <v>60.398862123230003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8.9644367088028823E-2</v>
      </c>
      <c r="AJ17" s="19">
        <f t="shared" si="4"/>
        <v>6.25E-2</v>
      </c>
      <c r="AK17" s="19">
        <f t="shared" ca="1" si="5"/>
        <v>2.8953991560564076E-2</v>
      </c>
      <c r="AL17" s="27"/>
    </row>
    <row r="18" spans="1:38" x14ac:dyDescent="0.45">
      <c r="A18" s="18" t="str">
        <f t="shared" si="6"/>
        <v/>
      </c>
      <c r="B18" s="23">
        <f>Итог!N19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4.1189624552890267</v>
      </c>
      <c r="G18" s="24">
        <f t="shared" si="21"/>
        <v>5.0189261878673195</v>
      </c>
      <c r="H18" s="24">
        <f t="shared" si="22"/>
        <v>6.5785638960789976</v>
      </c>
      <c r="I18" s="24">
        <f t="shared" si="23"/>
        <v>7.3788098103633368</v>
      </c>
      <c r="J18" s="24">
        <f t="shared" si="24"/>
        <v>9.6091972328671709</v>
      </c>
      <c r="K18" s="24">
        <f t="shared" si="14"/>
        <v>16.375399255820085</v>
      </c>
      <c r="L18" s="24">
        <f t="shared" si="15"/>
        <v>24.930655690428125</v>
      </c>
      <c r="M18" s="24">
        <f t="shared" si="16"/>
        <v>28.049555068351854</v>
      </c>
      <c r="N18" s="24">
        <f t="shared" si="17"/>
        <v>36.071684587813756</v>
      </c>
      <c r="O18" s="24">
        <f t="shared" si="19"/>
        <v>44.415000000000276</v>
      </c>
      <c r="P18" s="24">
        <f t="shared" si="25"/>
        <v>72.478634547875998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8.9644367088028823E-2</v>
      </c>
      <c r="AJ18" s="19">
        <f t="shared" si="4"/>
        <v>5.8823529411764705E-2</v>
      </c>
      <c r="AK18" s="19">
        <f t="shared" ca="1" si="5"/>
        <v>3.2747140031030623E-2</v>
      </c>
      <c r="AL18" s="27"/>
    </row>
    <row r="19" spans="1:38" x14ac:dyDescent="0.45">
      <c r="A19" s="18" t="str">
        <f t="shared" si="6"/>
        <v/>
      </c>
      <c r="B19" s="23">
        <f>Итог!N20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4.3763976087445906</v>
      </c>
      <c r="G19" s="24">
        <f t="shared" si="21"/>
        <v>5.3535212670584738</v>
      </c>
      <c r="H19" s="24">
        <f t="shared" si="22"/>
        <v>7.0484613172274981</v>
      </c>
      <c r="I19" s="24">
        <f t="shared" si="23"/>
        <v>7.946410565006671</v>
      </c>
      <c r="J19" s="24">
        <f t="shared" si="24"/>
        <v>10.409963668939435</v>
      </c>
      <c r="K19" s="24">
        <f t="shared" si="14"/>
        <v>17.864071915440093</v>
      </c>
      <c r="L19" s="24">
        <f t="shared" si="15"/>
        <v>27.423721259470941</v>
      </c>
      <c r="M19" s="24">
        <f t="shared" si="16"/>
        <v>31.166172298168728</v>
      </c>
      <c r="N19" s="24">
        <f t="shared" si="17"/>
        <v>40.580645161290484</v>
      </c>
      <c r="O19" s="24">
        <f t="shared" si="19"/>
        <v>50.760000000000311</v>
      </c>
      <c r="P19" s="24">
        <f t="shared" si="25"/>
        <v>84.558406972521993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8.9644367088028823E-2</v>
      </c>
      <c r="AJ19" s="19">
        <f t="shared" si="4"/>
        <v>5.5555555555555552E-2</v>
      </c>
      <c r="AK19" s="19">
        <f t="shared" ca="1" si="5"/>
        <v>3.6094035740265817E-2</v>
      </c>
      <c r="AL19" s="27"/>
    </row>
    <row r="20" spans="1:38" x14ac:dyDescent="0.45">
      <c r="A20" s="18" t="str">
        <f t="shared" si="6"/>
        <v/>
      </c>
      <c r="B20" s="23">
        <f>Итог!N21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4.6338327622001554</v>
      </c>
      <c r="G20" s="24">
        <f t="shared" si="21"/>
        <v>5.688116346249628</v>
      </c>
      <c r="H20" s="24">
        <f t="shared" si="22"/>
        <v>7.5183587383759978</v>
      </c>
      <c r="I20" s="24">
        <f t="shared" si="23"/>
        <v>8.5140113196500042</v>
      </c>
      <c r="J20" s="24">
        <f t="shared" si="24"/>
        <v>11.210730105011699</v>
      </c>
      <c r="K20" s="24">
        <f t="shared" si="14"/>
        <v>19.3527445750601</v>
      </c>
      <c r="L20" s="24">
        <f t="shared" si="15"/>
        <v>29.91678682851375</v>
      </c>
      <c r="M20" s="24">
        <f t="shared" si="16"/>
        <v>34.282789527985599</v>
      </c>
      <c r="N20" s="24">
        <f t="shared" si="17"/>
        <v>45.089605734767204</v>
      </c>
      <c r="O20" s="24">
        <f t="shared" si="19"/>
        <v>57.105000000000352</v>
      </c>
      <c r="P20" s="24">
        <f t="shared" si="25"/>
        <v>96.638179397168003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8.9644367088028823E-2</v>
      </c>
      <c r="AJ20" s="19">
        <f t="shared" si="4"/>
        <v>5.2631578947368418E-2</v>
      </c>
      <c r="AK20" s="19">
        <f t="shared" ca="1" si="5"/>
        <v>3.906905414847487E-2</v>
      </c>
      <c r="AL20" s="27"/>
    </row>
    <row r="21" spans="1:38" x14ac:dyDescent="0.45">
      <c r="A21" s="18" t="str">
        <f t="shared" si="6"/>
        <v/>
      </c>
      <c r="B21" s="23">
        <f>Итог!N22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4.8912679156557193</v>
      </c>
      <c r="G21" s="24">
        <f t="shared" si="21"/>
        <v>6.0227114254407823</v>
      </c>
      <c r="H21" s="24">
        <f t="shared" si="22"/>
        <v>7.9882561595244974</v>
      </c>
      <c r="I21" s="24">
        <f t="shared" si="23"/>
        <v>9.0816120742933375</v>
      </c>
      <c r="J21" s="24">
        <f t="shared" si="24"/>
        <v>12.011496541083963</v>
      </c>
      <c r="K21" s="24">
        <f t="shared" si="14"/>
        <v>20.841417234680105</v>
      </c>
      <c r="L21" s="24">
        <f t="shared" si="15"/>
        <v>32.409852397556563</v>
      </c>
      <c r="M21" s="24">
        <f t="shared" si="16"/>
        <v>37.399406757802474</v>
      </c>
      <c r="N21" s="24">
        <f t="shared" si="17"/>
        <v>49.598566308243917</v>
      </c>
      <c r="O21" s="24">
        <f t="shared" si="19"/>
        <v>63.450000000000394</v>
      </c>
      <c r="P21" s="24">
        <f t="shared" si="25"/>
        <v>108.717951821814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8.9644367088028823E-2</v>
      </c>
      <c r="AJ21" s="19">
        <f t="shared" si="4"/>
        <v>0.05</v>
      </c>
      <c r="AK21" s="19">
        <f t="shared" ca="1" si="5"/>
        <v>4.1730912724240864E-2</v>
      </c>
      <c r="AL21" s="27"/>
    </row>
    <row r="22" spans="1:38" x14ac:dyDescent="0.45">
      <c r="A22" s="18" t="str">
        <f t="shared" si="6"/>
        <v/>
      </c>
      <c r="B22" s="23">
        <f>Итог!N23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5.1487030691112841</v>
      </c>
      <c r="G22" s="24">
        <f t="shared" si="21"/>
        <v>6.3573065046319375</v>
      </c>
      <c r="H22" s="24">
        <f t="shared" si="22"/>
        <v>8.4581535806729971</v>
      </c>
      <c r="I22" s="24">
        <f t="shared" si="23"/>
        <v>9.6492128289366725</v>
      </c>
      <c r="J22" s="24">
        <f t="shared" si="24"/>
        <v>12.812262977156227</v>
      </c>
      <c r="K22" s="24">
        <f t="shared" si="14"/>
        <v>22.330089894300116</v>
      </c>
      <c r="L22" s="24">
        <f t="shared" si="15"/>
        <v>34.902917966599375</v>
      </c>
      <c r="M22" s="24">
        <f t="shared" si="16"/>
        <v>40.516023987619349</v>
      </c>
      <c r="N22" s="24">
        <f t="shared" si="17"/>
        <v>54.107526881720638</v>
      </c>
      <c r="O22" s="24">
        <f t="shared" si="19"/>
        <v>69.795000000000428</v>
      </c>
      <c r="P22" s="24">
        <f t="shared" si="25"/>
        <v>120.79772424646001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8.9644367088028823E-2</v>
      </c>
      <c r="AJ22" s="19">
        <f t="shared" si="4"/>
        <v>4.7619047619047616E-2</v>
      </c>
      <c r="AK22" s="19">
        <f t="shared" ca="1" si="5"/>
        <v>4.4126585442430269E-2</v>
      </c>
      <c r="AL22" s="27"/>
    </row>
    <row r="23" spans="1:38" x14ac:dyDescent="0.45">
      <c r="A23" s="18" t="str">
        <f t="shared" si="6"/>
        <v/>
      </c>
      <c r="B23" s="23">
        <f>Итог!N24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5.406138222566848</v>
      </c>
      <c r="G23" s="24">
        <f t="shared" si="21"/>
        <v>6.6919015838230926</v>
      </c>
      <c r="H23" s="24">
        <f t="shared" si="22"/>
        <v>8.9280510018214976</v>
      </c>
      <c r="I23" s="24">
        <f t="shared" si="23"/>
        <v>10.216813583580004</v>
      </c>
      <c r="J23" s="24">
        <f t="shared" si="24"/>
        <v>13.613029413228491</v>
      </c>
      <c r="K23" s="24">
        <f t="shared" si="14"/>
        <v>23.81876255392012</v>
      </c>
      <c r="L23" s="24">
        <f t="shared" si="15"/>
        <v>37.395983535642195</v>
      </c>
      <c r="M23" s="24">
        <f t="shared" si="16"/>
        <v>43.632641217436216</v>
      </c>
      <c r="N23" s="24">
        <f t="shared" si="17"/>
        <v>58.616487455197358</v>
      </c>
      <c r="O23" s="24">
        <f t="shared" si="19"/>
        <v>76.14000000000047</v>
      </c>
      <c r="P23" s="24">
        <f t="shared" si="25"/>
        <v>132.877496671106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8.9644367088028823E-2</v>
      </c>
      <c r="AJ23" s="19">
        <f t="shared" si="4"/>
        <v>4.5454545454545456E-2</v>
      </c>
      <c r="AK23" s="19">
        <f t="shared" ca="1" si="5"/>
        <v>4.6294098854125429E-2</v>
      </c>
      <c r="AL23" s="27"/>
    </row>
    <row r="24" spans="1:38" x14ac:dyDescent="0.45">
      <c r="A24" s="18" t="str">
        <f t="shared" si="6"/>
        <v/>
      </c>
      <c r="B24" s="23">
        <f>Итог!N25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5.6635733760224118</v>
      </c>
      <c r="G24" s="24">
        <f t="shared" si="21"/>
        <v>7.026496663014246</v>
      </c>
      <c r="H24" s="24">
        <f t="shared" si="22"/>
        <v>9.3979484229699963</v>
      </c>
      <c r="I24" s="24">
        <f t="shared" si="23"/>
        <v>10.784414338223339</v>
      </c>
      <c r="J24" s="24">
        <f t="shared" si="24"/>
        <v>14.413795849300755</v>
      </c>
      <c r="K24" s="24">
        <f t="shared" si="14"/>
        <v>25.307435213540131</v>
      </c>
      <c r="L24" s="24">
        <f t="shared" si="15"/>
        <v>39.889049104685</v>
      </c>
      <c r="M24" s="24">
        <f t="shared" si="16"/>
        <v>46.749258447253091</v>
      </c>
      <c r="N24" s="24">
        <f t="shared" si="17"/>
        <v>63.125448028674079</v>
      </c>
      <c r="O24" s="24">
        <f t="shared" si="19"/>
        <v>82.485000000000497</v>
      </c>
      <c r="P24" s="24">
        <f t="shared" si="25"/>
        <v>144.957269095752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8.9644367088028823E-2</v>
      </c>
      <c r="AJ24" s="19">
        <f t="shared" si="4"/>
        <v>4.3478260869565216E-2</v>
      </c>
      <c r="AK24" s="19">
        <f t="shared" ca="1" si="5"/>
        <v>4.8264565592030136E-2</v>
      </c>
      <c r="AL24" s="27"/>
    </row>
    <row r="25" spans="1:38" x14ac:dyDescent="0.45">
      <c r="A25" s="18" t="str">
        <f t="shared" si="6"/>
        <v/>
      </c>
      <c r="B25" s="23">
        <f>Итог!N26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5.9210085294779766</v>
      </c>
      <c r="G25" s="24">
        <f t="shared" si="21"/>
        <v>7.3610917422054012</v>
      </c>
      <c r="H25" s="24">
        <f t="shared" si="22"/>
        <v>9.8678458441184969</v>
      </c>
      <c r="I25" s="24">
        <f t="shared" si="23"/>
        <v>11.352015092866672</v>
      </c>
      <c r="J25" s="24">
        <f t="shared" si="24"/>
        <v>15.214562285373018</v>
      </c>
      <c r="K25" s="24">
        <f t="shared" si="14"/>
        <v>26.796107873160139</v>
      </c>
      <c r="L25" s="24">
        <f t="shared" si="15"/>
        <v>42.382114673727813</v>
      </c>
      <c r="M25" s="24">
        <f t="shared" si="16"/>
        <v>49.865875677069965</v>
      </c>
      <c r="N25" s="24">
        <f t="shared" si="17"/>
        <v>67.634408602150799</v>
      </c>
      <c r="O25" s="24">
        <f t="shared" si="19"/>
        <v>88.830000000000553</v>
      </c>
      <c r="P25" s="24">
        <f t="shared" si="25"/>
        <v>157.03704152039802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8.9644367088028823E-2</v>
      </c>
      <c r="AJ25" s="19">
        <f t="shared" si="4"/>
        <v>4.1666666666666664E-2</v>
      </c>
      <c r="AK25" s="19">
        <f t="shared" ca="1" si="5"/>
        <v>5.0063687396203989E-2</v>
      </c>
      <c r="AL25" s="27"/>
    </row>
    <row r="26" spans="1:38" x14ac:dyDescent="0.45">
      <c r="A26" s="18" t="str">
        <f t="shared" si="6"/>
        <v/>
      </c>
      <c r="B26" s="23">
        <f>Итог!N27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6.1784436829335396</v>
      </c>
      <c r="G26" s="24">
        <f t="shared" si="21"/>
        <v>7.6956868213965564</v>
      </c>
      <c r="H26" s="24">
        <f t="shared" si="22"/>
        <v>10.337743265266997</v>
      </c>
      <c r="I26" s="24">
        <f t="shared" si="23"/>
        <v>11.919615847510006</v>
      </c>
      <c r="J26" s="24">
        <f t="shared" si="24"/>
        <v>16.015328721445286</v>
      </c>
      <c r="K26" s="24">
        <f t="shared" si="14"/>
        <v>28.284780532780143</v>
      </c>
      <c r="L26" s="24">
        <f t="shared" si="15"/>
        <v>44.875180242770632</v>
      </c>
      <c r="M26" s="24">
        <f t="shared" si="16"/>
        <v>52.98249290688684</v>
      </c>
      <c r="N26" s="24">
        <f t="shared" si="17"/>
        <v>72.143369175627512</v>
      </c>
      <c r="O26" s="24">
        <f t="shared" si="19"/>
        <v>95.17500000000058</v>
      </c>
      <c r="P26" s="24">
        <f t="shared" si="25"/>
        <v>169.11681394504399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8.9644367088028823E-2</v>
      </c>
      <c r="AJ26" s="19">
        <f t="shared" si="4"/>
        <v>0.04</v>
      </c>
      <c r="AK26" s="19">
        <f t="shared" ca="1" si="5"/>
        <v>5.1712882383363357E-2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0.58500924986572778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s6uLmjVs7JVZ2XA9ArmOcMN4PTvLXU9xddU/o0aPQ9yxJk2/0roYN1u/U34SsHvqKztVcZu6nylZwuy+X8GrEA==" saltValue="6VC9Nhx8fUMlRXpquslJxQ==" spinCount="100000" sheet="1" formatCell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Итог!O3</f>
        <v>0.21674001802852749</v>
      </c>
      <c r="C2" s="23">
        <f>LARGE($B$2:$B$26,ROW(A2)-1)</f>
        <v>0.21674001802852749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0.21674001802852749</v>
      </c>
      <c r="AE2" s="19"/>
      <c r="AF2" s="20">
        <v>1</v>
      </c>
      <c r="AG2" s="26">
        <f t="shared" ref="AG2:AG12" ca="1" si="0">C2/SUM(INDIRECT("C$2:C$"&amp;$A$28))</f>
        <v>0.23156016315431677</v>
      </c>
      <c r="AH2" s="19">
        <f ca="1">AF2*AG2</f>
        <v>0.23156016315431677</v>
      </c>
      <c r="AI2" s="19">
        <f ca="1">1/(2*SUM(AH$2:AH2)-1)</f>
        <v>-1.8626147515036402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Итог!O4</f>
        <v>0.15973805610053554</v>
      </c>
      <c r="C3" s="23">
        <f t="shared" ref="C3:C26" si="1">LARGE($B$2:$B$26,ROW(A3)-1)</f>
        <v>0.19896335966912349</v>
      </c>
      <c r="D3" s="28">
        <f t="shared" ref="D3:D26" si="2">E3*(1/(AF3*(AF3-1)))</f>
        <v>0.54467319608235065</v>
      </c>
      <c r="E3" s="29">
        <f>SUM(F3:AC3)</f>
        <v>1.0893463921647013</v>
      </c>
      <c r="F3" s="24">
        <f>(C$2/F$27)/((SUM(C$2:C3)-C$2)/(AF3-F$27))</f>
        <v>1.0893463921647013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0.41570337769765098</v>
      </c>
      <c r="AE3" s="19"/>
      <c r="AF3" s="20">
        <v>2</v>
      </c>
      <c r="AG3" s="26">
        <f t="shared" ca="1" si="0"/>
        <v>0.21256798096532969</v>
      </c>
      <c r="AH3" s="19">
        <f t="shared" ref="AH3:AH26" ca="1" si="3">AF3*AG3</f>
        <v>0.42513596193065939</v>
      </c>
      <c r="AI3" s="19">
        <f ca="1">1/(2*SUM(AH$2:AH3)-1)</f>
        <v>3.1908893709327568</v>
      </c>
      <c r="AJ3" s="19">
        <f t="shared" ref="AJ3:AJ26" si="4">1/AF3</f>
        <v>0.5</v>
      </c>
      <c r="AK3" s="19">
        <f t="shared" ref="AK3:AK26" ca="1" si="5">(AI3-AJ3)/(1-AJ3)</f>
        <v>5.3817787418655136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Итог!O5</f>
        <v>8.484012938119731E-2</v>
      </c>
      <c r="C4" s="23">
        <f t="shared" si="1"/>
        <v>0.15973805610053554</v>
      </c>
      <c r="D4" s="37">
        <f t="shared" si="2"/>
        <v>0.41827894984051284</v>
      </c>
      <c r="E4" s="29">
        <f t="shared" ref="E4:E26" si="7">SUM(F4:AC4)</f>
        <v>2.509673699043077</v>
      </c>
      <c r="F4" s="24">
        <f t="shared" ref="F4:F14" si="8">(AD$2/F$27)/((AD4-AD$2)/(AF4-F$27))</f>
        <v>1.2084703795410028</v>
      </c>
      <c r="G4" s="24">
        <f t="shared" ref="G4:G14" si="9">(AD$3/G$27)/((AD4-AD$3)/(AF4-G$27))</f>
        <v>1.3012033195020742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0.57544143379818657</v>
      </c>
      <c r="AE4" s="30">
        <f t="shared" ref="AE4:AE26" si="10">D4-D3</f>
        <v>-0.12639424624183782</v>
      </c>
      <c r="AF4" s="20">
        <v>3</v>
      </c>
      <c r="AG4" s="26">
        <f t="shared" ca="1" si="0"/>
        <v>0.17066054837978697</v>
      </c>
      <c r="AH4" s="19">
        <f t="shared" ca="1" si="3"/>
        <v>0.51198164513936095</v>
      </c>
      <c r="AI4" s="19">
        <f ca="1">1/(2*SUM(AH$2:AH4)-1)</f>
        <v>0.74774431312746248</v>
      </c>
      <c r="AJ4" s="19">
        <f t="shared" si="4"/>
        <v>0.33333333333333331</v>
      </c>
      <c r="AK4" s="19">
        <f t="shared" ca="1" si="5"/>
        <v>0.62161646969119366</v>
      </c>
      <c r="AL4" s="27"/>
    </row>
    <row r="5" spans="1:38" x14ac:dyDescent="0.45">
      <c r="A5" s="18" t="b">
        <f t="shared" si="6"/>
        <v>0</v>
      </c>
      <c r="B5" s="23">
        <f>Итог!O6</f>
        <v>0.19896335966912349</v>
      </c>
      <c r="C5" s="23">
        <f t="shared" si="1"/>
        <v>0.12295190625165703</v>
      </c>
      <c r="D5" s="37">
        <f t="shared" si="2"/>
        <v>0.36504788812034772</v>
      </c>
      <c r="E5" s="29">
        <f t="shared" si="7"/>
        <v>4.3805746574441731</v>
      </c>
      <c r="F5" s="24">
        <f t="shared" si="8"/>
        <v>1.3499752298122967</v>
      </c>
      <c r="G5" s="24">
        <f t="shared" si="9"/>
        <v>1.4705275498241495</v>
      </c>
      <c r="H5" s="24">
        <f t="shared" ref="H5:H14" si="11">(AD$4/H$27)/((AD5-AD$4)/(AF5-H$27))</f>
        <v>1.5600718778077265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0.69839334004984366</v>
      </c>
      <c r="AE5" s="30">
        <f t="shared" si="10"/>
        <v>-5.3231061720165118E-2</v>
      </c>
      <c r="AF5" s="20">
        <v>4</v>
      </c>
      <c r="AG5" s="26">
        <f t="shared" ca="1" si="0"/>
        <v>0.13135905279854973</v>
      </c>
      <c r="AH5" s="19">
        <f t="shared" ca="1" si="3"/>
        <v>0.52543621119419892</v>
      </c>
      <c r="AI5" s="19">
        <f ca="1">1/(2*SUM(AH$2:AH5)-1)</f>
        <v>0.418720497189079</v>
      </c>
      <c r="AJ5" s="19">
        <f t="shared" si="4"/>
        <v>0.25</v>
      </c>
      <c r="AK5" s="19">
        <f t="shared" ca="1" si="5"/>
        <v>0.22496066291877201</v>
      </c>
      <c r="AL5" s="27"/>
    </row>
    <row r="6" spans="1:38" x14ac:dyDescent="0.45">
      <c r="A6" s="18" t="b">
        <f t="shared" si="6"/>
        <v>0</v>
      </c>
      <c r="B6" s="23">
        <f>Итог!O7</f>
        <v>9.1388726867808467E-2</v>
      </c>
      <c r="C6" s="23">
        <f t="shared" si="1"/>
        <v>9.1388726867808467E-2</v>
      </c>
      <c r="D6" s="37">
        <f t="shared" si="2"/>
        <v>0.34400612698412653</v>
      </c>
      <c r="E6" s="29">
        <f t="shared" si="7"/>
        <v>6.8801225396825298</v>
      </c>
      <c r="F6" s="24">
        <f t="shared" si="8"/>
        <v>1.5129083001758119</v>
      </c>
      <c r="G6" s="24">
        <f t="shared" si="9"/>
        <v>1.6669088202983804</v>
      </c>
      <c r="H6" s="24">
        <f t="shared" si="11"/>
        <v>1.7898035335106277</v>
      </c>
      <c r="I6" s="24">
        <f t="shared" ref="I6:I14" si="12">($AD$5/I$27)/((AD6-$AD$5)/(AF6-I$27))</f>
        <v>1.9105018856977096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0.78978206691765207</v>
      </c>
      <c r="AE6" s="30">
        <f t="shared" si="10"/>
        <v>-2.1041761136221193E-2</v>
      </c>
      <c r="AF6" s="20">
        <v>5</v>
      </c>
      <c r="AG6" s="26">
        <f t="shared" ca="1" si="0"/>
        <v>9.7637661454792649E-2</v>
      </c>
      <c r="AH6" s="19">
        <f t="shared" ca="1" si="3"/>
        <v>0.48818830727396323</v>
      </c>
      <c r="AI6" s="19">
        <f ca="1">1/(2*SUM(AH$2:AH6)-1)</f>
        <v>0.29721174568965519</v>
      </c>
      <c r="AJ6" s="19">
        <f t="shared" si="4"/>
        <v>0.2</v>
      </c>
      <c r="AK6" s="19">
        <f t="shared" ca="1" si="5"/>
        <v>0.12151468211206898</v>
      </c>
      <c r="AL6" s="27"/>
    </row>
    <row r="7" spans="1:38" x14ac:dyDescent="0.45">
      <c r="A7" s="18" t="b">
        <f t="shared" si="6"/>
        <v>0</v>
      </c>
      <c r="B7" s="23">
        <f>Итог!O8</f>
        <v>0.12295190625165703</v>
      </c>
      <c r="C7" s="23">
        <f t="shared" si="1"/>
        <v>8.484012938119731E-2</v>
      </c>
      <c r="D7" s="37">
        <f t="shared" si="2"/>
        <v>0.30752060331512243</v>
      </c>
      <c r="E7" s="29">
        <f t="shared" si="7"/>
        <v>9.2256180994536727</v>
      </c>
      <c r="F7" s="24">
        <f t="shared" si="8"/>
        <v>1.6472555815265575</v>
      </c>
      <c r="G7" s="24">
        <f t="shared" si="9"/>
        <v>1.8116641150813135</v>
      </c>
      <c r="H7" s="24">
        <f t="shared" si="11"/>
        <v>1.9233904913819841</v>
      </c>
      <c r="I7" s="24">
        <f t="shared" si="12"/>
        <v>1.9814954114638188</v>
      </c>
      <c r="J7" s="24">
        <f t="shared" ref="J7:J14" si="13">($AD$6/J$27)/((AD7-$AD$6)/(AF7-J$27))</f>
        <v>1.8618124999999994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0.87462219629884941</v>
      </c>
      <c r="AE7" s="30">
        <f t="shared" si="10"/>
        <v>-3.6485523669004094E-2</v>
      </c>
      <c r="AF7" s="20">
        <v>6</v>
      </c>
      <c r="AG7" s="26">
        <f t="shared" ca="1" si="0"/>
        <v>9.0641287106276905E-2</v>
      </c>
      <c r="AH7" s="19">
        <f t="shared" ca="1" si="3"/>
        <v>0.54384772263766146</v>
      </c>
      <c r="AI7" s="19">
        <f ca="1">1/(2*SUM(AH$2:AH7)-1)</f>
        <v>0.22460301302931601</v>
      </c>
      <c r="AJ7" s="19">
        <f t="shared" si="4"/>
        <v>0.16666666666666666</v>
      </c>
      <c r="AK7" s="19">
        <f t="shared" ca="1" si="5"/>
        <v>6.9523615635179226E-2</v>
      </c>
      <c r="AL7" s="27"/>
    </row>
    <row r="8" spans="1:38" x14ac:dyDescent="0.45">
      <c r="A8" s="18">
        <f t="shared" si="6"/>
        <v>8</v>
      </c>
      <c r="B8" s="23">
        <f>Итог!O9</f>
        <v>1.6755925552786467E-2</v>
      </c>
      <c r="C8" s="23">
        <f t="shared" si="1"/>
        <v>6.1376531099209923E-2</v>
      </c>
      <c r="D8" s="37">
        <f t="shared" si="2"/>
        <v>0.30175025731940047</v>
      </c>
      <c r="E8" s="29">
        <f t="shared" si="7"/>
        <v>12.673510807414821</v>
      </c>
      <c r="F8" s="24">
        <f t="shared" si="8"/>
        <v>1.808028309189428</v>
      </c>
      <c r="G8" s="24">
        <f t="shared" si="9"/>
        <v>1.9974394252082852</v>
      </c>
      <c r="H8" s="24">
        <f t="shared" si="11"/>
        <v>2.127970391068299</v>
      </c>
      <c r="I8" s="24">
        <f t="shared" si="12"/>
        <v>2.2044744476679319</v>
      </c>
      <c r="J8" s="24">
        <f t="shared" si="13"/>
        <v>2.1605802357207611</v>
      </c>
      <c r="K8" s="24">
        <f>($AD$7/K$27)/((AD8-$AD$7)/(AF8-K$27))</f>
        <v>2.3750179985601152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0.93599872739805934</v>
      </c>
      <c r="AE8" s="30">
        <f t="shared" si="10"/>
        <v>-5.7703459957219594E-3</v>
      </c>
      <c r="AF8" s="20">
        <v>7</v>
      </c>
      <c r="AG8" s="26">
        <f t="shared" ca="1" si="0"/>
        <v>6.5573306140947196E-2</v>
      </c>
      <c r="AH8" s="19">
        <f t="shared" ca="1" si="3"/>
        <v>0.45901314298663037</v>
      </c>
      <c r="AI8" s="19">
        <f ca="1">1/(2*SUM(AH$2:AH8)-1)</f>
        <v>0.18620842431722529</v>
      </c>
      <c r="AJ8" s="19">
        <f t="shared" si="4"/>
        <v>0.14285714285714285</v>
      </c>
      <c r="AK8" s="19">
        <f t="shared" ca="1" si="5"/>
        <v>5.0576495036762835E-2</v>
      </c>
      <c r="AL8" s="27"/>
    </row>
    <row r="9" spans="1:38" x14ac:dyDescent="0.45">
      <c r="A9" s="18">
        <f t="shared" si="6"/>
        <v>9</v>
      </c>
      <c r="B9" s="23">
        <f>Итог!O10</f>
        <v>0</v>
      </c>
      <c r="C9" s="23">
        <f t="shared" si="1"/>
        <v>2.0268837159976669E-2</v>
      </c>
      <c r="D9" s="37">
        <f t="shared" si="2"/>
        <v>0.40356114674413185</v>
      </c>
      <c r="E9" s="29">
        <f t="shared" si="7"/>
        <v>22.599424217671384</v>
      </c>
      <c r="F9" s="24">
        <f t="shared" si="8"/>
        <v>2.0515532292469572</v>
      </c>
      <c r="G9" s="24">
        <f t="shared" si="9"/>
        <v>2.3070528226004217</v>
      </c>
      <c r="H9" s="24">
        <f t="shared" si="11"/>
        <v>2.5183908846189551</v>
      </c>
      <c r="I9" s="24">
        <f t="shared" si="12"/>
        <v>2.708271217807023</v>
      </c>
      <c r="J9" s="24">
        <f t="shared" si="13"/>
        <v>2.8463094195397729</v>
      </c>
      <c r="K9" s="24">
        <f>($AD$7/K$27)/((AD9-$AD$7)/(AF9-K$27))</f>
        <v>3.5708177734480722</v>
      </c>
      <c r="L9" s="24">
        <f>($AD$8/L$27)/((AD9-$AD$8)/(AF9-L$27))</f>
        <v>6.5970288704101794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0.95626756455803597</v>
      </c>
      <c r="AE9" s="30">
        <f t="shared" si="10"/>
        <v>0.10181088942473138</v>
      </c>
      <c r="AF9" s="20">
        <v>8</v>
      </c>
      <c r="AG9" s="26">
        <f t="shared" ca="1" si="0"/>
        <v>2.1654769997733966E-2</v>
      </c>
      <c r="AH9" s="19">
        <f t="shared" ca="1" si="3"/>
        <v>0.17323815998187173</v>
      </c>
      <c r="AI9" s="19">
        <f ca="1">1/(2*SUM(AH$2:AH9)-1)</f>
        <v>0.17492295343513722</v>
      </c>
      <c r="AJ9" s="19">
        <f t="shared" si="4"/>
        <v>0.125</v>
      </c>
      <c r="AK9" s="19">
        <f t="shared" ca="1" si="5"/>
        <v>5.705480392587111E-2</v>
      </c>
      <c r="AL9" s="27"/>
    </row>
    <row r="10" spans="1:38" x14ac:dyDescent="0.45">
      <c r="A10" s="18">
        <f t="shared" si="6"/>
        <v>10</v>
      </c>
      <c r="B10" s="23">
        <f>Итог!O11</f>
        <v>9.0938013680470862E-3</v>
      </c>
      <c r="C10" s="23">
        <f t="shared" si="1"/>
        <v>1.6755925552786467E-2</v>
      </c>
      <c r="D10" s="37">
        <f t="shared" si="2"/>
        <v>0.46146927275388289</v>
      </c>
      <c r="E10" s="29">
        <f t="shared" si="7"/>
        <v>33.22578763827957</v>
      </c>
      <c r="F10" s="24">
        <f t="shared" si="8"/>
        <v>2.2926854919282746</v>
      </c>
      <c r="G10" s="24">
        <f t="shared" si="9"/>
        <v>2.6106393606393601</v>
      </c>
      <c r="H10" s="24">
        <f t="shared" si="11"/>
        <v>2.8947052547345962</v>
      </c>
      <c r="I10" s="24">
        <f t="shared" si="12"/>
        <v>3.1787903654003968</v>
      </c>
      <c r="J10" s="24">
        <f t="shared" si="13"/>
        <v>3.4480503508645013</v>
      </c>
      <c r="K10" s="24">
        <f>($AD$7/K$27)/((AD10-$AD$7)/(AF10-K$27))</f>
        <v>4.4441600431092558</v>
      </c>
      <c r="L10" s="24">
        <f>($AD$8/L$27)/((AD10-$AD$8)/(AF10-L$27))</f>
        <v>7.2229553475525599</v>
      </c>
      <c r="M10" s="24">
        <f>($AD$9/M$27)/((AD10-$AD$9)/(AF10-M$27))</f>
        <v>7.1338014240506249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0.97302349011082245</v>
      </c>
      <c r="AE10" s="30">
        <f t="shared" si="10"/>
        <v>5.7908126009751038E-2</v>
      </c>
      <c r="AF10" s="20">
        <v>9</v>
      </c>
      <c r="AG10" s="26">
        <f t="shared" ca="1" si="0"/>
        <v>1.7901654203489686E-2</v>
      </c>
      <c r="AH10" s="19">
        <f t="shared" ca="1" si="3"/>
        <v>0.16111488783140718</v>
      </c>
      <c r="AI10" s="19">
        <f ca="1">1/(2*SUM(AH$2:AH10)-1)</f>
        <v>0.16558944099961542</v>
      </c>
      <c r="AJ10" s="19">
        <f t="shared" si="4"/>
        <v>0.1111111111111111</v>
      </c>
      <c r="AK10" s="19">
        <f t="shared" ca="1" si="5"/>
        <v>6.1288121124567357E-2</v>
      </c>
      <c r="AL10" s="27"/>
    </row>
    <row r="11" spans="1:38" x14ac:dyDescent="0.45">
      <c r="A11" s="18">
        <f t="shared" si="6"/>
        <v>11</v>
      </c>
      <c r="B11" s="23">
        <f>Итог!O12</f>
        <v>6.1376531099209923E-2</v>
      </c>
      <c r="C11" s="23">
        <f t="shared" si="1"/>
        <v>1.236810011135267E-2</v>
      </c>
      <c r="D11" s="37">
        <f t="shared" si="2"/>
        <v>0.51949841578551204</v>
      </c>
      <c r="E11" s="29">
        <f t="shared" si="7"/>
        <v>46.754857420696077</v>
      </c>
      <c r="F11" s="24">
        <f t="shared" si="8"/>
        <v>2.5377690397350992</v>
      </c>
      <c r="G11" s="24">
        <f t="shared" si="9"/>
        <v>2.9188132635253048</v>
      </c>
      <c r="H11" s="24">
        <f t="shared" si="11"/>
        <v>3.2752681218000541</v>
      </c>
      <c r="I11" s="24">
        <f t="shared" si="12"/>
        <v>3.6501616628175526</v>
      </c>
      <c r="J11" s="24">
        <f t="shared" si="13"/>
        <v>4.0375440498780151</v>
      </c>
      <c r="K11" s="24">
        <f>($AD$7/K$27)/((AD11-$AD$7)/(AF11-K$27))</f>
        <v>5.2639221318014995</v>
      </c>
      <c r="L11" s="24">
        <f>($AD$8/L$27)/((AD11-$AD$8)/(AF11-L$27))</f>
        <v>8.1214630779848171</v>
      </c>
      <c r="M11" s="24">
        <f>($AD$9/M$27)/((AD11-$AD$9)/(AF11-M$27))</f>
        <v>8.2085798816567905</v>
      </c>
      <c r="N11" s="24">
        <f>($AD$10/N$27)/((AD11-$AD$10)/(AF11-N$27))</f>
        <v>8.7413361914969432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0.98539159022217515</v>
      </c>
      <c r="AE11" s="30">
        <f t="shared" si="10"/>
        <v>5.8029143031629149E-2</v>
      </c>
      <c r="AF11" s="20">
        <v>10</v>
      </c>
      <c r="AG11" s="26">
        <f t="shared" ca="1" si="0"/>
        <v>1.321380013596193E-2</v>
      </c>
      <c r="AH11" s="19">
        <f t="shared" ca="1" si="3"/>
        <v>0.13213800135961931</v>
      </c>
      <c r="AI11" s="19">
        <f ca="1">1/(2*SUM(AH$2:AH11)-1)</f>
        <v>0.15864684629626305</v>
      </c>
      <c r="AJ11" s="19">
        <f t="shared" si="4"/>
        <v>0.1</v>
      </c>
      <c r="AK11" s="19">
        <f t="shared" ca="1" si="5"/>
        <v>6.5163162551403378E-2</v>
      </c>
      <c r="AL11" s="27"/>
    </row>
    <row r="12" spans="1:38" x14ac:dyDescent="0.45">
      <c r="A12" s="18">
        <f t="shared" si="6"/>
        <v>12</v>
      </c>
      <c r="B12" s="23">
        <f>Итог!O13</f>
        <v>2.0268837159976669E-2</v>
      </c>
      <c r="C12" s="23">
        <f t="shared" si="1"/>
        <v>9.0938013680470862E-3</v>
      </c>
      <c r="D12" s="37">
        <f t="shared" si="2"/>
        <v>0.58143471154421134</v>
      </c>
      <c r="E12" s="29">
        <f t="shared" si="7"/>
        <v>63.957818269863253</v>
      </c>
      <c r="F12" s="24">
        <f t="shared" si="8"/>
        <v>2.7867734787796148</v>
      </c>
      <c r="G12" s="24">
        <f t="shared" si="9"/>
        <v>3.2320721009596665</v>
      </c>
      <c r="H12" s="24">
        <f t="shared" si="11"/>
        <v>3.6619320278805905</v>
      </c>
      <c r="I12" s="24">
        <f t="shared" si="12"/>
        <v>4.1277310171919783</v>
      </c>
      <c r="J12" s="24">
        <f t="shared" si="13"/>
        <v>4.6298147908302036</v>
      </c>
      <c r="K12" s="24">
        <f>($AD$7/K$27)/((AD12-$AD$7)/(AF12-K$27))</f>
        <v>6.0806974858069758</v>
      </c>
      <c r="L12" s="24">
        <f>($AD$8/L$27)/((AD12-$AD$8)/(AF12-L$27))</f>
        <v>9.1449294132884393</v>
      </c>
      <c r="M12" s="24">
        <f>($AD$9/M$27)/((AD12-$AD$9)/(AF12-M$27))</f>
        <v>9.3830645161290303</v>
      </c>
      <c r="N12" s="24">
        <f>($AD$10/N$27)/((AD12-$AD$10)/(AF12-N$27))</f>
        <v>10.074943380687671</v>
      </c>
      <c r="O12" s="24">
        <f>($AD$11/O$27)/((AD12-$AD$11)/(AF12-O$27))</f>
        <v>10.835860058309082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0.9944853915902222</v>
      </c>
      <c r="AE12" s="30">
        <f t="shared" si="10"/>
        <v>6.19362957586993E-2</v>
      </c>
      <c r="AF12" s="20">
        <v>11</v>
      </c>
      <c r="AG12" s="26">
        <f t="shared" ca="1" si="0"/>
        <v>9.7156129617040551E-3</v>
      </c>
      <c r="AH12" s="19">
        <f t="shared" ca="1" si="3"/>
        <v>0.1068717425787446</v>
      </c>
      <c r="AI12" s="19">
        <f ca="1">1/(2*SUM(AH$2:AH12)-1)</f>
        <v>0.15344361477412011</v>
      </c>
      <c r="AJ12" s="19">
        <f t="shared" si="4"/>
        <v>9.0909090909090912E-2</v>
      </c>
      <c r="AK12" s="19">
        <f t="shared" ca="1" si="5"/>
        <v>6.8787976251532115E-2</v>
      </c>
      <c r="AL12" s="27"/>
    </row>
    <row r="13" spans="1:38" x14ac:dyDescent="0.45">
      <c r="A13" s="18" t="str">
        <f t="shared" si="6"/>
        <v/>
      </c>
      <c r="B13" s="23">
        <f>Итог!O14</f>
        <v>5.5146084097778252E-3</v>
      </c>
      <c r="C13" s="23">
        <f t="shared" si="1"/>
        <v>5.5146084097778252E-3</v>
      </c>
      <c r="D13" s="37">
        <f t="shared" si="2"/>
        <v>0.6880421940047492</v>
      </c>
      <c r="E13" s="29">
        <f t="shared" si="7"/>
        <v>90.821569608626888</v>
      </c>
      <c r="F13" s="24">
        <f t="shared" si="8"/>
        <v>3.043868259824662</v>
      </c>
      <c r="G13" s="24">
        <f t="shared" si="9"/>
        <v>3.557297456723461</v>
      </c>
      <c r="H13" s="24">
        <f t="shared" si="11"/>
        <v>4.066162925032005</v>
      </c>
      <c r="I13" s="24">
        <f t="shared" si="12"/>
        <v>4.6311533052039398</v>
      </c>
      <c r="J13" s="24">
        <f t="shared" si="13"/>
        <v>5.2597553285408001</v>
      </c>
      <c r="K13" s="24">
        <f t="shared" ref="K13:K26" si="14">($AD$7/K$27)/((AD13-$AD$7)/(AF13-K$27))</f>
        <v>6.97589342355678</v>
      </c>
      <c r="L13" s="24">
        <f t="shared" ref="L13:L26" si="15">($AD$8/L$27)/((AD13-$AD$8)/(AF13-L$27))</f>
        <v>10.446206651674764</v>
      </c>
      <c r="M13" s="24">
        <f t="shared" ref="M13:M26" si="16">($AD$9/M$27)/((AD13-$AD$9)/(AF13-M$27))</f>
        <v>10.933161564110341</v>
      </c>
      <c r="N13" s="24">
        <f t="shared" ref="N13:N26" si="17">($AD$10/N$27)/((AD13-$AD$10)/(AF13-N$27))</f>
        <v>12.023095823095838</v>
      </c>
      <c r="O13" s="24">
        <f>($AD$11/O$27)/((AD13-$AD$11)/(AF13-O$27))</f>
        <v>13.490744101633453</v>
      </c>
      <c r="P13" s="24">
        <f>($AD$12/P$27)/((AD13-$AD$12)/(AF13-P$27))</f>
        <v>16.394230769230845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0.10660748246053786</v>
      </c>
      <c r="AF13" s="20">
        <v>12</v>
      </c>
      <c r="AG13" s="26">
        <f t="shared" ref="AG13:AG26" ca="1" si="18">C13/SUM(INDIRECT("C$2:C$"&amp;$A$28))</f>
        <v>5.8916836619079989E-3</v>
      </c>
      <c r="AH13" s="19">
        <f t="shared" ca="1" si="3"/>
        <v>7.0700203942895987E-2</v>
      </c>
      <c r="AI13" s="19">
        <f ca="1">1/(2*SUM(AH$2:AH13)-1)</f>
        <v>0.15018505126132645</v>
      </c>
      <c r="AJ13" s="19">
        <f t="shared" si="4"/>
        <v>8.3333333333333329E-2</v>
      </c>
      <c r="AK13" s="19">
        <f t="shared" ca="1" si="5"/>
        <v>7.2929146830537944E-2</v>
      </c>
      <c r="AL13" s="27"/>
    </row>
    <row r="14" spans="1:38" x14ac:dyDescent="0.45">
      <c r="A14" s="18" t="str">
        <f t="shared" si="6"/>
        <v/>
      </c>
      <c r="B14" s="23">
        <f>Итог!O15</f>
        <v>1.236810011135267E-2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3.3205835561723589</v>
      </c>
      <c r="G14" s="24">
        <f t="shared" si="9"/>
        <v>3.9130272023958073</v>
      </c>
      <c r="H14" s="24">
        <f t="shared" si="11"/>
        <v>4.5179588055911166</v>
      </c>
      <c r="I14" s="24">
        <f t="shared" si="12"/>
        <v>5.210047468354432</v>
      </c>
      <c r="J14" s="24">
        <f t="shared" si="13"/>
        <v>6.0111489469037718</v>
      </c>
      <c r="K14" s="24">
        <f t="shared" si="14"/>
        <v>8.1385423274829094</v>
      </c>
      <c r="L14" s="24">
        <f t="shared" si="15"/>
        <v>12.535447982009718</v>
      </c>
      <c r="M14" s="24">
        <f t="shared" si="16"/>
        <v>13.666451955137925</v>
      </c>
      <c r="N14" s="24">
        <f t="shared" si="17"/>
        <v>16.030794430794451</v>
      </c>
      <c r="O14" s="24">
        <f t="shared" ref="O14:O26" si="19">($AD$11/O$27)/((AD14-$AD$11)/(AF14-O$27))</f>
        <v>20.23611615245018</v>
      </c>
      <c r="P14" s="24">
        <f>($AD$12/P$27)/((AD14-$AD$12)/(AF14-P$27))</f>
        <v>32.788461538461689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0.15018505126132645</v>
      </c>
      <c r="AJ14" s="19">
        <f t="shared" si="4"/>
        <v>7.6923076923076927E-2</v>
      </c>
      <c r="AK14" s="19">
        <f t="shared" ca="1" si="5"/>
        <v>7.9367138866436981E-2</v>
      </c>
      <c r="AL14" s="27"/>
    </row>
    <row r="15" spans="1:38" x14ac:dyDescent="0.45">
      <c r="A15" s="18" t="str">
        <f t="shared" si="6"/>
        <v/>
      </c>
      <c r="B15" s="23">
        <f>Итог!O16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3.5972988525200553</v>
      </c>
      <c r="G15" s="24">
        <f t="shared" ref="G15:G26" si="21">(AD$3/G$27)/((AD15-AD$3)/(AF15-G$27))</f>
        <v>4.2687569480681535</v>
      </c>
      <c r="H15" s="24">
        <f t="shared" ref="H15:H26" si="22">(AD$4/H$27)/((AD15-AD$4)/(AF15-H$27))</f>
        <v>4.9697546861502282</v>
      </c>
      <c r="I15" s="24">
        <f t="shared" ref="I15:I26" si="23">($AD$5/I$27)/((AD15-$AD$5)/(AF15-I$27))</f>
        <v>5.7889416315049242</v>
      </c>
      <c r="J15" s="24">
        <f t="shared" ref="J15:J26" si="24">($AD$6/J$27)/((AD15-$AD$6)/(AF15-J$27))</f>
        <v>6.7625425652667435</v>
      </c>
      <c r="K15" s="24">
        <f t="shared" si="14"/>
        <v>9.3011912314090406</v>
      </c>
      <c r="L15" s="24">
        <f t="shared" si="15"/>
        <v>14.624689312344669</v>
      </c>
      <c r="M15" s="24">
        <f t="shared" si="16"/>
        <v>16.39974234616551</v>
      </c>
      <c r="N15" s="24">
        <f t="shared" si="17"/>
        <v>20.038493038493062</v>
      </c>
      <c r="O15" s="24">
        <f t="shared" si="19"/>
        <v>26.981488203266906</v>
      </c>
      <c r="P15" s="24">
        <f t="shared" ref="P15:P26" si="25">($AD$12/P$27)/((AD15-$AD$12)/(AF15-P$27))</f>
        <v>49.182692307692541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0.15018505126132645</v>
      </c>
      <c r="AJ15" s="19">
        <f t="shared" si="4"/>
        <v>7.1428571428571425E-2</v>
      </c>
      <c r="AK15" s="19">
        <f t="shared" ca="1" si="5"/>
        <v>8.4814670589120789E-2</v>
      </c>
      <c r="AL15" s="27"/>
    </row>
    <row r="16" spans="1:38" x14ac:dyDescent="0.45">
      <c r="A16" s="18" t="str">
        <f t="shared" si="6"/>
        <v/>
      </c>
      <c r="B16" s="23">
        <f>Итог!O17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3.8740141488677522</v>
      </c>
      <c r="G16" s="24">
        <f t="shared" si="21"/>
        <v>4.6244866937404989</v>
      </c>
      <c r="H16" s="24">
        <f t="shared" si="22"/>
        <v>5.4215505667093398</v>
      </c>
      <c r="I16" s="24">
        <f t="shared" si="23"/>
        <v>6.3678357946554174</v>
      </c>
      <c r="J16" s="24">
        <f t="shared" si="24"/>
        <v>7.5139361836297152</v>
      </c>
      <c r="K16" s="24">
        <f t="shared" si="14"/>
        <v>10.46384013533517</v>
      </c>
      <c r="L16" s="24">
        <f t="shared" si="15"/>
        <v>16.713930642679625</v>
      </c>
      <c r="M16" s="24">
        <f t="shared" si="16"/>
        <v>19.133032737193094</v>
      </c>
      <c r="N16" s="24">
        <f t="shared" si="17"/>
        <v>24.046191646191676</v>
      </c>
      <c r="O16" s="24">
        <f t="shared" si="19"/>
        <v>33.726860254083633</v>
      </c>
      <c r="P16" s="24">
        <f t="shared" si="25"/>
        <v>65.576923076923379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0.15018505126132645</v>
      </c>
      <c r="AJ16" s="19">
        <f t="shared" si="4"/>
        <v>6.6666666666666666E-2</v>
      </c>
      <c r="AK16" s="19">
        <f t="shared" ca="1" si="5"/>
        <v>8.948398349427833E-2</v>
      </c>
      <c r="AL16" s="27"/>
    </row>
    <row r="17" spans="1:38" x14ac:dyDescent="0.45">
      <c r="A17" s="18" t="str">
        <f t="shared" si="6"/>
        <v/>
      </c>
      <c r="B17" s="23">
        <f>Итог!O18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4.1507294452154486</v>
      </c>
      <c r="G17" s="24">
        <f t="shared" si="21"/>
        <v>4.9802164394128452</v>
      </c>
      <c r="H17" s="24">
        <f t="shared" si="22"/>
        <v>5.8733464472684513</v>
      </c>
      <c r="I17" s="24">
        <f t="shared" si="23"/>
        <v>6.9467299578059105</v>
      </c>
      <c r="J17" s="24">
        <f t="shared" si="24"/>
        <v>8.2653298019926869</v>
      </c>
      <c r="K17" s="24">
        <f t="shared" si="14"/>
        <v>11.626489039261301</v>
      </c>
      <c r="L17" s="24">
        <f t="shared" si="15"/>
        <v>18.803171973014578</v>
      </c>
      <c r="M17" s="24">
        <f t="shared" si="16"/>
        <v>21.866323128220682</v>
      </c>
      <c r="N17" s="24">
        <f t="shared" si="17"/>
        <v>28.053890253890291</v>
      </c>
      <c r="O17" s="24">
        <f t="shared" si="19"/>
        <v>40.472232304900359</v>
      </c>
      <c r="P17" s="24">
        <f t="shared" si="25"/>
        <v>81.971153846154223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0.15018505126132645</v>
      </c>
      <c r="AJ17" s="19">
        <f t="shared" si="4"/>
        <v>6.25E-2</v>
      </c>
      <c r="AK17" s="19">
        <f t="shared" ca="1" si="5"/>
        <v>9.3530721345414874E-2</v>
      </c>
      <c r="AL17" s="27"/>
    </row>
    <row r="18" spans="1:38" x14ac:dyDescent="0.45">
      <c r="A18" s="18" t="str">
        <f t="shared" si="6"/>
        <v/>
      </c>
      <c r="B18" s="23">
        <f>Итог!O19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4.4274447415631455</v>
      </c>
      <c r="G18" s="24">
        <f t="shared" si="21"/>
        <v>5.3359461850851915</v>
      </c>
      <c r="H18" s="24">
        <f t="shared" si="22"/>
        <v>6.3251423278275629</v>
      </c>
      <c r="I18" s="24">
        <f t="shared" si="23"/>
        <v>7.5256241209564019</v>
      </c>
      <c r="J18" s="24">
        <f t="shared" si="24"/>
        <v>9.0167234203556585</v>
      </c>
      <c r="K18" s="24">
        <f t="shared" si="14"/>
        <v>12.789137943187431</v>
      </c>
      <c r="L18" s="24">
        <f t="shared" si="15"/>
        <v>20.892413303349528</v>
      </c>
      <c r="M18" s="24">
        <f t="shared" si="16"/>
        <v>24.599613519248269</v>
      </c>
      <c r="N18" s="24">
        <f t="shared" si="17"/>
        <v>32.061588861588902</v>
      </c>
      <c r="O18" s="24">
        <f t="shared" si="19"/>
        <v>47.217604355717086</v>
      </c>
      <c r="P18" s="24">
        <f t="shared" si="25"/>
        <v>98.365384615385082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0.15018505126132645</v>
      </c>
      <c r="AJ18" s="19">
        <f t="shared" si="4"/>
        <v>5.8823529411764705E-2</v>
      </c>
      <c r="AK18" s="19">
        <f t="shared" ca="1" si="5"/>
        <v>9.7071616965159355E-2</v>
      </c>
      <c r="AL18" s="27"/>
    </row>
    <row r="19" spans="1:38" x14ac:dyDescent="0.45">
      <c r="A19" s="18" t="str">
        <f t="shared" si="6"/>
        <v/>
      </c>
      <c r="B19" s="23">
        <f>Итог!O20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4.7041600379108424</v>
      </c>
      <c r="G19" s="24">
        <f t="shared" si="21"/>
        <v>5.6916759307575377</v>
      </c>
      <c r="H19" s="24">
        <f t="shared" si="22"/>
        <v>6.7769382083866754</v>
      </c>
      <c r="I19" s="24">
        <f t="shared" si="23"/>
        <v>8.104518284106895</v>
      </c>
      <c r="J19" s="24">
        <f t="shared" si="24"/>
        <v>9.7681170387186302</v>
      </c>
      <c r="K19" s="24">
        <f t="shared" si="14"/>
        <v>13.95178684711356</v>
      </c>
      <c r="L19" s="24">
        <f t="shared" si="15"/>
        <v>22.981654633684482</v>
      </c>
      <c r="M19" s="24">
        <f t="shared" si="16"/>
        <v>27.332903910275849</v>
      </c>
      <c r="N19" s="24">
        <f t="shared" si="17"/>
        <v>36.069287469287517</v>
      </c>
      <c r="O19" s="24">
        <f t="shared" si="19"/>
        <v>53.962976406533812</v>
      </c>
      <c r="P19" s="24">
        <f t="shared" si="25"/>
        <v>114.75961538461593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0.15018505126132645</v>
      </c>
      <c r="AJ19" s="19">
        <f t="shared" si="4"/>
        <v>5.5555555555555552E-2</v>
      </c>
      <c r="AK19" s="19">
        <f t="shared" ca="1" si="5"/>
        <v>0.10019593662963977</v>
      </c>
      <c r="AL19" s="27"/>
    </row>
    <row r="20" spans="1:38" x14ac:dyDescent="0.45">
      <c r="A20" s="18" t="str">
        <f t="shared" si="6"/>
        <v/>
      </c>
      <c r="B20" s="23">
        <f>Итог!O21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4.9808753342585383</v>
      </c>
      <c r="G20" s="24">
        <f t="shared" si="21"/>
        <v>6.0474056764298831</v>
      </c>
      <c r="H20" s="24">
        <f t="shared" si="22"/>
        <v>7.228734088945787</v>
      </c>
      <c r="I20" s="24">
        <f t="shared" si="23"/>
        <v>8.6834124472573873</v>
      </c>
      <c r="J20" s="24">
        <f t="shared" si="24"/>
        <v>10.5195106570816</v>
      </c>
      <c r="K20" s="24">
        <f t="shared" si="14"/>
        <v>15.114435751039689</v>
      </c>
      <c r="L20" s="24">
        <f t="shared" si="15"/>
        <v>25.070895964019435</v>
      </c>
      <c r="M20" s="24">
        <f t="shared" si="16"/>
        <v>30.066194301303433</v>
      </c>
      <c r="N20" s="24">
        <f t="shared" si="17"/>
        <v>40.076986076986124</v>
      </c>
      <c r="O20" s="24">
        <f t="shared" si="19"/>
        <v>60.708348457350539</v>
      </c>
      <c r="P20" s="24">
        <f t="shared" si="25"/>
        <v>131.15384615384676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0.15018505126132645</v>
      </c>
      <c r="AJ20" s="19">
        <f t="shared" si="4"/>
        <v>5.2631578947368418E-2</v>
      </c>
      <c r="AK20" s="19">
        <f t="shared" ca="1" si="5"/>
        <v>0.10297310966473347</v>
      </c>
      <c r="AL20" s="27"/>
    </row>
    <row r="21" spans="1:38" x14ac:dyDescent="0.45">
      <c r="A21" s="18" t="str">
        <f t="shared" si="6"/>
        <v/>
      </c>
      <c r="B21" s="23">
        <f>Итог!O22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5.2575906306062352</v>
      </c>
      <c r="G21" s="24">
        <f t="shared" si="21"/>
        <v>6.4031354221022303</v>
      </c>
      <c r="H21" s="24">
        <f t="shared" si="22"/>
        <v>7.6805299695048985</v>
      </c>
      <c r="I21" s="24">
        <f t="shared" si="23"/>
        <v>9.2623066104078795</v>
      </c>
      <c r="J21" s="24">
        <f t="shared" si="24"/>
        <v>11.270904275444572</v>
      </c>
      <c r="K21" s="24">
        <f t="shared" si="14"/>
        <v>16.277084654965819</v>
      </c>
      <c r="L21" s="24">
        <f t="shared" si="15"/>
        <v>27.160137294354389</v>
      </c>
      <c r="M21" s="24">
        <f t="shared" si="16"/>
        <v>32.799484692331021</v>
      </c>
      <c r="N21" s="24">
        <f t="shared" si="17"/>
        <v>44.084684684684738</v>
      </c>
      <c r="O21" s="24">
        <f t="shared" si="19"/>
        <v>67.453720508167265</v>
      </c>
      <c r="P21" s="24">
        <f t="shared" si="25"/>
        <v>147.54807692307762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0.15018505126132645</v>
      </c>
      <c r="AJ21" s="19">
        <f t="shared" si="4"/>
        <v>0.05</v>
      </c>
      <c r="AK21" s="19">
        <f t="shared" ca="1" si="5"/>
        <v>0.10545794869613311</v>
      </c>
      <c r="AL21" s="27"/>
    </row>
    <row r="22" spans="1:38" x14ac:dyDescent="0.45">
      <c r="A22" s="18" t="str">
        <f t="shared" si="6"/>
        <v/>
      </c>
      <c r="B22" s="23">
        <f>Итог!O23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5.5343059269539312</v>
      </c>
      <c r="G22" s="24">
        <f t="shared" si="21"/>
        <v>6.7588651677745757</v>
      </c>
      <c r="H22" s="24">
        <f t="shared" si="22"/>
        <v>8.1323258500640101</v>
      </c>
      <c r="I22" s="24">
        <f t="shared" si="23"/>
        <v>9.8412007735583718</v>
      </c>
      <c r="J22" s="24">
        <f t="shared" si="24"/>
        <v>12.022297893807544</v>
      </c>
      <c r="K22" s="24">
        <f t="shared" si="14"/>
        <v>17.439733558891948</v>
      </c>
      <c r="L22" s="24">
        <f t="shared" si="15"/>
        <v>29.249378624689339</v>
      </c>
      <c r="M22" s="24">
        <f t="shared" si="16"/>
        <v>35.532775083358601</v>
      </c>
      <c r="N22" s="24">
        <f t="shared" si="17"/>
        <v>48.092383292383353</v>
      </c>
      <c r="O22" s="24">
        <f t="shared" si="19"/>
        <v>74.199092558983992</v>
      </c>
      <c r="P22" s="24">
        <f t="shared" si="25"/>
        <v>163.94230769230845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0.15018505126132645</v>
      </c>
      <c r="AJ22" s="19">
        <f t="shared" si="4"/>
        <v>4.7619047619047616E-2</v>
      </c>
      <c r="AK22" s="19">
        <f t="shared" ca="1" si="5"/>
        <v>0.10769430382439278</v>
      </c>
      <c r="AL22" s="27"/>
    </row>
    <row r="23" spans="1:38" x14ac:dyDescent="0.45">
      <c r="A23" s="18" t="str">
        <f t="shared" si="6"/>
        <v/>
      </c>
      <c r="B23" s="23">
        <f>Итог!O24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5.8110212233016281</v>
      </c>
      <c r="G23" s="24">
        <f t="shared" si="21"/>
        <v>7.114594913446922</v>
      </c>
      <c r="H23" s="24">
        <f t="shared" si="22"/>
        <v>8.5841217306231226</v>
      </c>
      <c r="I23" s="24">
        <f t="shared" si="23"/>
        <v>10.420094936708864</v>
      </c>
      <c r="J23" s="24">
        <f t="shared" si="24"/>
        <v>12.773691512170515</v>
      </c>
      <c r="K23" s="24">
        <f t="shared" si="14"/>
        <v>18.602382462818081</v>
      </c>
      <c r="L23" s="24">
        <f t="shared" si="15"/>
        <v>31.338619955024292</v>
      </c>
      <c r="M23" s="24">
        <f t="shared" si="16"/>
        <v>38.266065474386188</v>
      </c>
      <c r="N23" s="24">
        <f t="shared" si="17"/>
        <v>52.100081900081967</v>
      </c>
      <c r="O23" s="24">
        <f t="shared" si="19"/>
        <v>80.944464609800718</v>
      </c>
      <c r="P23" s="24">
        <f t="shared" si="25"/>
        <v>180.33653846153931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0.15018505126132645</v>
      </c>
      <c r="AJ23" s="19">
        <f t="shared" si="4"/>
        <v>4.5454545454545456E-2</v>
      </c>
      <c r="AK23" s="19">
        <f t="shared" ca="1" si="5"/>
        <v>0.10971767274996104</v>
      </c>
      <c r="AL23" s="27"/>
    </row>
    <row r="24" spans="1:38" x14ac:dyDescent="0.45">
      <c r="A24" s="18" t="str">
        <f t="shared" si="6"/>
        <v/>
      </c>
      <c r="B24" s="23">
        <f>Итог!O25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6.0877365196493241</v>
      </c>
      <c r="G24" s="24">
        <f t="shared" si="21"/>
        <v>7.4703246591192682</v>
      </c>
      <c r="H24" s="24">
        <f t="shared" si="22"/>
        <v>9.0359176111822332</v>
      </c>
      <c r="I24" s="24">
        <f t="shared" si="23"/>
        <v>10.998989099859358</v>
      </c>
      <c r="J24" s="24">
        <f t="shared" si="24"/>
        <v>13.525085130533487</v>
      </c>
      <c r="K24" s="24">
        <f t="shared" si="14"/>
        <v>19.765031366744211</v>
      </c>
      <c r="L24" s="24">
        <f t="shared" si="15"/>
        <v>33.427861285359249</v>
      </c>
      <c r="M24" s="24">
        <f t="shared" si="16"/>
        <v>40.999355865413776</v>
      </c>
      <c r="N24" s="24">
        <f t="shared" si="17"/>
        <v>56.107780507780582</v>
      </c>
      <c r="O24" s="24">
        <f t="shared" si="19"/>
        <v>87.689836660617445</v>
      </c>
      <c r="P24" s="24">
        <f t="shared" si="25"/>
        <v>196.73076923077016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0.15018505126132645</v>
      </c>
      <c r="AJ24" s="19">
        <f t="shared" si="4"/>
        <v>4.3478260869565216E-2</v>
      </c>
      <c r="AK24" s="19">
        <f t="shared" ca="1" si="5"/>
        <v>0.1115570990459322</v>
      </c>
      <c r="AL24" s="27"/>
    </row>
    <row r="25" spans="1:38" x14ac:dyDescent="0.45">
      <c r="A25" s="18" t="str">
        <f t="shared" si="6"/>
        <v/>
      </c>
      <c r="B25" s="23">
        <f>Итог!O26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6.3644518159970218</v>
      </c>
      <c r="G25" s="24">
        <f t="shared" si="21"/>
        <v>7.8260544047916145</v>
      </c>
      <c r="H25" s="24">
        <f t="shared" si="22"/>
        <v>9.4877134917413439</v>
      </c>
      <c r="I25" s="24">
        <f t="shared" si="23"/>
        <v>11.577883263009848</v>
      </c>
      <c r="J25" s="24">
        <f t="shared" si="24"/>
        <v>14.276478748896459</v>
      </c>
      <c r="K25" s="24">
        <f t="shared" si="14"/>
        <v>20.92768027067034</v>
      </c>
      <c r="L25" s="24">
        <f t="shared" si="15"/>
        <v>35.517102615694199</v>
      </c>
      <c r="M25" s="24">
        <f t="shared" si="16"/>
        <v>43.732646256441363</v>
      </c>
      <c r="N25" s="24">
        <f t="shared" si="17"/>
        <v>60.115479115479197</v>
      </c>
      <c r="O25" s="24">
        <f t="shared" si="19"/>
        <v>94.435208711434171</v>
      </c>
      <c r="P25" s="24">
        <f t="shared" si="25"/>
        <v>213.12500000000099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0.15018505126132645</v>
      </c>
      <c r="AJ25" s="19">
        <f t="shared" si="4"/>
        <v>4.1666666666666664E-2</v>
      </c>
      <c r="AK25" s="19">
        <f t="shared" ca="1" si="5"/>
        <v>0.11323657522921021</v>
      </c>
      <c r="AL25" s="27"/>
    </row>
    <row r="26" spans="1:38" x14ac:dyDescent="0.45">
      <c r="A26" s="18" t="str">
        <f t="shared" si="6"/>
        <v/>
      </c>
      <c r="B26" s="23">
        <f>Итог!O27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6.6411671123447178</v>
      </c>
      <c r="G26" s="24">
        <f t="shared" si="21"/>
        <v>8.1817841504639599</v>
      </c>
      <c r="H26" s="24">
        <f t="shared" si="22"/>
        <v>9.9395093723004564</v>
      </c>
      <c r="I26" s="24">
        <f t="shared" si="23"/>
        <v>12.156777426160341</v>
      </c>
      <c r="J26" s="24">
        <f t="shared" si="24"/>
        <v>15.02787236725943</v>
      </c>
      <c r="K26" s="24">
        <f t="shared" si="14"/>
        <v>22.090329174596469</v>
      </c>
      <c r="L26" s="24">
        <f t="shared" si="15"/>
        <v>37.606343946029156</v>
      </c>
      <c r="M26" s="24">
        <f t="shared" si="16"/>
        <v>46.465936647468943</v>
      </c>
      <c r="N26" s="24">
        <f t="shared" si="17"/>
        <v>64.123177723177804</v>
      </c>
      <c r="O26" s="24">
        <f t="shared" si="19"/>
        <v>101.1805807622509</v>
      </c>
      <c r="P26" s="24">
        <f t="shared" si="25"/>
        <v>229.51923076923185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0.15018505126132645</v>
      </c>
      <c r="AJ26" s="19">
        <f t="shared" si="4"/>
        <v>0.04</v>
      </c>
      <c r="AK26" s="19">
        <f t="shared" ca="1" si="5"/>
        <v>0.11477609506388171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8</v>
      </c>
      <c r="B28" s="34"/>
      <c r="C28" s="35">
        <f ca="1">SUM(INDIRECT("c2:c"&amp;A28))</f>
        <v>0.93599872739805934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ry/dU4j3dT7vfddvorGvUZxZKOem+VGuIUxe8o5M5FCUB0CAKxw5R15Lf7OXC2Y15ksuX5gzzrv1qZ06RKc9SA==" saltValue="yzhjVGHMP7AsobHapG2SUg==" spinCount="100000" sheet="1" formatCell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Итог!P3</f>
        <v>0.29078234504697054</v>
      </c>
      <c r="C2" s="23">
        <f>LARGE($B$2:$B$26,ROW(A2)-1)</f>
        <v>0.29078234504697054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0.29078234504697054</v>
      </c>
      <c r="AE2" s="19"/>
      <c r="AF2" s="20">
        <v>1</v>
      </c>
      <c r="AG2" s="26">
        <f t="shared" ref="AG2:AG14" ca="1" si="0">C2/SUM(INDIRECT("C$2:C$"&amp;$A$28))</f>
        <v>0.52110496253326355</v>
      </c>
      <c r="AH2" s="19">
        <f ca="1">AF2*AG2</f>
        <v>0.52110496253326355</v>
      </c>
      <c r="AI2" s="19">
        <f ca="1">1/(2*SUM(AH$2:AH2)-1)</f>
        <v>23.69111052492747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Итог!P4</f>
        <v>0.26722873900293254</v>
      </c>
      <c r="C3" s="23">
        <f t="shared" ref="C3:C26" si="1">LARGE($B$2:$B$26,ROW(A3)-1)</f>
        <v>0.26722873900293254</v>
      </c>
      <c r="D3" s="28">
        <f t="shared" ref="D3:D26" si="2">E3*(1/(AF3*(AF3-1)))</f>
        <v>0.5440701215968009</v>
      </c>
      <c r="E3" s="29">
        <f>SUM(F3:AC3)</f>
        <v>1.0881402431936018</v>
      </c>
      <c r="F3" s="24">
        <f>(C$2/F$27)/((SUM(C$2:C3)-C$2)/(AF3-F$27))</f>
        <v>1.0881402431936018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0.55801108404990307</v>
      </c>
      <c r="AE3" s="19"/>
      <c r="AF3" s="20">
        <v>2</v>
      </c>
      <c r="AG3" s="26">
        <f t="shared" ca="1" si="0"/>
        <v>0.4788950374667364</v>
      </c>
      <c r="AH3" s="19">
        <f t="shared" ref="AH3:AH26" ca="1" si="3">AF3*AG3</f>
        <v>0.95779007493347279</v>
      </c>
      <c r="AI3" s="19">
        <f ca="1">1/(2*SUM(AH$2:AH3)-1)</f>
        <v>0.51077999260670515</v>
      </c>
      <c r="AJ3" s="19">
        <f t="shared" ref="AJ3:AJ26" si="4">1/AF3</f>
        <v>0.5</v>
      </c>
      <c r="AK3" s="19">
        <f t="shared" ref="AK3:AK26" ca="1" si="5">(AI3-AJ3)/(1-AJ3)</f>
        <v>2.1559985213410293E-2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Итог!P5</f>
        <v>0.12029673443014066</v>
      </c>
      <c r="C4" s="23">
        <f t="shared" si="1"/>
        <v>0.12029673443014066</v>
      </c>
      <c r="D4" s="37">
        <f t="shared" si="2"/>
        <v>0.63667074521975497</v>
      </c>
      <c r="E4" s="29">
        <f t="shared" ref="E4:E26" si="7">SUM(F4:AC4)</f>
        <v>3.8200244713185301</v>
      </c>
      <c r="F4" s="24">
        <f t="shared" ref="F4:F14" si="8">(AD$2/F$27)/((AD4-AD$2)/(AF4-F$27))</f>
        <v>1.5007134497298511</v>
      </c>
      <c r="G4" s="24">
        <f t="shared" ref="G4:G14" si="9">(AD$3/G$27)/((AD4-AD$3)/(AF4-G$27))</f>
        <v>2.3193110215886787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0.67830781848004373</v>
      </c>
      <c r="AE4" s="30">
        <f t="shared" ref="AE4:AE26" si="10">D4-D3</f>
        <v>9.260062362295407E-2</v>
      </c>
      <c r="AF4" s="20">
        <v>3</v>
      </c>
      <c r="AG4" s="26">
        <f t="shared" ca="1" si="0"/>
        <v>0.21558126329150568</v>
      </c>
      <c r="AH4" s="19">
        <f t="shared" ca="1" si="3"/>
        <v>0.64674378987451697</v>
      </c>
      <c r="AI4" s="19">
        <f ca="1">1/(2*SUM(AH$2:AH4)-1)</f>
        <v>0.3075713938364491</v>
      </c>
      <c r="AJ4" s="19">
        <f t="shared" si="4"/>
        <v>0.33333333333333331</v>
      </c>
      <c r="AK4" s="19">
        <f t="shared" ca="1" si="5"/>
        <v>-3.8642909245326311E-2</v>
      </c>
      <c r="AL4" s="27"/>
    </row>
    <row r="5" spans="1:38" x14ac:dyDescent="0.45">
      <c r="A5" s="18">
        <f t="shared" si="6"/>
        <v>5</v>
      </c>
      <c r="B5" s="23">
        <f>Итог!P6</f>
        <v>0.10191858442268502</v>
      </c>
      <c r="C5" s="23">
        <f t="shared" si="1"/>
        <v>0.10191858442268502</v>
      </c>
      <c r="D5" s="37">
        <f t="shared" si="2"/>
        <v>0.54265942622902008</v>
      </c>
      <c r="E5" s="29">
        <f t="shared" si="7"/>
        <v>6.5119131147482419</v>
      </c>
      <c r="F5" s="24">
        <f t="shared" si="8"/>
        <v>1.7823222514185617</v>
      </c>
      <c r="G5" s="24">
        <f t="shared" si="9"/>
        <v>2.5111278868198852</v>
      </c>
      <c r="H5" s="24">
        <f t="shared" ref="H5:H14" si="11">(AD$4/H$27)/((AD5-AD$4)/(AF5-H$27))</f>
        <v>2.2184629765097954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0.78022640290272871</v>
      </c>
      <c r="AE5" s="30">
        <f t="shared" si="10"/>
        <v>-9.4011318990734893E-2</v>
      </c>
      <c r="AF5" s="20">
        <v>4</v>
      </c>
      <c r="AG5" s="26">
        <f t="shared" ca="1" si="0"/>
        <v>0.18264616480910334</v>
      </c>
      <c r="AH5" s="19">
        <f t="shared" ca="1" si="3"/>
        <v>0.73058465923641336</v>
      </c>
      <c r="AI5" s="19">
        <f ca="1">1/(2*SUM(AH$2:AH5)-1)</f>
        <v>0.21220397931192542</v>
      </c>
      <c r="AJ5" s="19">
        <f t="shared" si="4"/>
        <v>0.25</v>
      </c>
      <c r="AK5" s="19">
        <f t="shared" ca="1" si="5"/>
        <v>-5.0394694250766113E-2</v>
      </c>
      <c r="AL5" s="27"/>
    </row>
    <row r="6" spans="1:38" x14ac:dyDescent="0.45">
      <c r="A6" s="18">
        <f t="shared" si="6"/>
        <v>6</v>
      </c>
      <c r="B6" s="23">
        <f>Итог!P7</f>
        <v>5.646403896813957E-2</v>
      </c>
      <c r="C6" s="23">
        <f t="shared" si="1"/>
        <v>5.646403896813957E-2</v>
      </c>
      <c r="D6" s="37">
        <f t="shared" si="2"/>
        <v>0.57219078294195114</v>
      </c>
      <c r="E6" s="29">
        <f t="shared" si="7"/>
        <v>11.443815658839023</v>
      </c>
      <c r="F6" s="24">
        <f t="shared" si="8"/>
        <v>2.130632219882775</v>
      </c>
      <c r="G6" s="24">
        <f t="shared" si="9"/>
        <v>3.0035113925179475</v>
      </c>
      <c r="H6" s="24">
        <f t="shared" si="11"/>
        <v>2.8551440974946396</v>
      </c>
      <c r="I6" s="24">
        <f t="shared" ref="I6:I14" si="12">($AD$5/I$27)/((AD6-$AD$5)/(AF6-I$27))</f>
        <v>3.454527948943662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0.83669044187086827</v>
      </c>
      <c r="AE6" s="30">
        <f t="shared" si="10"/>
        <v>2.9531356712931056E-2</v>
      </c>
      <c r="AF6" s="20">
        <v>5</v>
      </c>
      <c r="AG6" s="26">
        <f t="shared" ca="1" si="0"/>
        <v>0.10118802400543352</v>
      </c>
      <c r="AH6" s="19">
        <f t="shared" ca="1" si="3"/>
        <v>0.50594012002716759</v>
      </c>
      <c r="AI6" s="19">
        <f ca="1">1/(2*SUM(AH$2:AH6)-1)</f>
        <v>0.17469301854239971</v>
      </c>
      <c r="AJ6" s="19">
        <f t="shared" si="4"/>
        <v>0.2</v>
      </c>
      <c r="AK6" s="19">
        <f t="shared" ca="1" si="5"/>
        <v>-3.1633726822000371E-2</v>
      </c>
      <c r="AL6" s="27"/>
    </row>
    <row r="7" spans="1:38" x14ac:dyDescent="0.45">
      <c r="A7" s="18" t="b">
        <f t="shared" si="6"/>
        <v>0</v>
      </c>
      <c r="B7" s="23">
        <f>Итог!P8</f>
        <v>3.968885133455937E-2</v>
      </c>
      <c r="C7" s="23">
        <f t="shared" si="1"/>
        <v>3.968885133455937E-2</v>
      </c>
      <c r="D7" s="37">
        <f t="shared" si="2"/>
        <v>0.58954193813171474</v>
      </c>
      <c r="E7" s="29">
        <f t="shared" si="7"/>
        <v>17.686258143951441</v>
      </c>
      <c r="F7" s="24">
        <f t="shared" si="8"/>
        <v>2.48278569382407</v>
      </c>
      <c r="G7" s="24">
        <f t="shared" si="9"/>
        <v>3.5054447523515875</v>
      </c>
      <c r="H7" s="24">
        <f t="shared" si="11"/>
        <v>3.4245608531994991</v>
      </c>
      <c r="I7" s="24">
        <f t="shared" si="12"/>
        <v>4.0572176272938751</v>
      </c>
      <c r="J7" s="24">
        <f t="shared" ref="J7:J14" si="13">($AD$6/J$27)/((AD7-$AD$6)/(AF7-J$27))</f>
        <v>4.2162492172824066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0.87637929320542762</v>
      </c>
      <c r="AE7" s="30">
        <f t="shared" si="10"/>
        <v>1.7351155189763601E-2</v>
      </c>
      <c r="AF7" s="20">
        <v>6</v>
      </c>
      <c r="AG7" s="26">
        <f t="shared" ca="1" si="0"/>
        <v>7.1125560887622064E-2</v>
      </c>
      <c r="AH7" s="19">
        <f t="shared" ca="1" si="3"/>
        <v>0.42675336532573238</v>
      </c>
      <c r="AI7" s="19">
        <f ca="1">1/(2*SUM(AH$2:AH7)-1)</f>
        <v>0.15202572891540772</v>
      </c>
      <c r="AJ7" s="19">
        <f t="shared" si="4"/>
        <v>0.16666666666666666</v>
      </c>
      <c r="AK7" s="19">
        <f t="shared" ca="1" si="5"/>
        <v>-1.7569125301510724E-2</v>
      </c>
      <c r="AL7" s="27"/>
    </row>
    <row r="8" spans="1:38" x14ac:dyDescent="0.45">
      <c r="A8" s="18" t="b">
        <f t="shared" si="6"/>
        <v>0</v>
      </c>
      <c r="B8" s="23">
        <f>Итог!P9</f>
        <v>3.8906009244992296E-2</v>
      </c>
      <c r="C8" s="23">
        <f t="shared" si="1"/>
        <v>3.8906009244992296E-2</v>
      </c>
      <c r="D8" s="37">
        <f t="shared" si="2"/>
        <v>0.54428615153849513</v>
      </c>
      <c r="E8" s="29">
        <f t="shared" si="7"/>
        <v>22.860018364616796</v>
      </c>
      <c r="F8" s="24">
        <f t="shared" si="8"/>
        <v>2.7937322787643639</v>
      </c>
      <c r="G8" s="24">
        <f t="shared" si="9"/>
        <v>3.9046414162493046</v>
      </c>
      <c r="H8" s="24">
        <f t="shared" si="11"/>
        <v>3.8164403195078047</v>
      </c>
      <c r="I8" s="24">
        <f t="shared" si="12"/>
        <v>4.3327008004416223</v>
      </c>
      <c r="J8" s="24">
        <f t="shared" si="13"/>
        <v>4.2582450592885372</v>
      </c>
      <c r="K8" s="24">
        <f>($AD$7/K$27)/((AD8-$AD$7)/(AF8-K$27))</f>
        <v>3.7542584903651623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0.91528530245041995</v>
      </c>
      <c r="AE8" s="30">
        <f t="shared" si="10"/>
        <v>-4.5255786593219605E-2</v>
      </c>
      <c r="AF8" s="20">
        <v>7</v>
      </c>
      <c r="AG8" s="26">
        <f t="shared" ca="1" si="0"/>
        <v>6.9722645942124198E-2</v>
      </c>
      <c r="AH8" s="19">
        <f t="shared" ca="1" si="3"/>
        <v>0.4880585215948694</v>
      </c>
      <c r="AI8" s="19">
        <f ca="1">1/(2*SUM(AH$2:AH8)-1)</f>
        <v>0.13238105485648755</v>
      </c>
      <c r="AJ8" s="19">
        <f t="shared" si="4"/>
        <v>0.14285714285714285</v>
      </c>
      <c r="AK8" s="19">
        <f t="shared" ca="1" si="5"/>
        <v>-1.2222102667431187E-2</v>
      </c>
      <c r="AL8" s="27"/>
    </row>
    <row r="9" spans="1:38" x14ac:dyDescent="0.45">
      <c r="A9" s="18">
        <f t="shared" si="6"/>
        <v>9</v>
      </c>
      <c r="B9" s="23">
        <f>Итог!P10</f>
        <v>2.7834385406829365E-2</v>
      </c>
      <c r="C9" s="23">
        <f t="shared" si="1"/>
        <v>2.7834385406829365E-2</v>
      </c>
      <c r="D9" s="37">
        <f t="shared" si="2"/>
        <v>0.5413867762243737</v>
      </c>
      <c r="E9" s="29">
        <f t="shared" si="7"/>
        <v>30.317659468564926</v>
      </c>
      <c r="F9" s="24">
        <f t="shared" si="8"/>
        <v>3.1202819181865808</v>
      </c>
      <c r="G9" s="24">
        <f t="shared" si="9"/>
        <v>4.3469121063500262</v>
      </c>
      <c r="H9" s="24">
        <f t="shared" si="11"/>
        <v>4.2691176700608455</v>
      </c>
      <c r="I9" s="24">
        <f t="shared" si="12"/>
        <v>4.7898009001449386</v>
      </c>
      <c r="J9" s="24">
        <f t="shared" si="13"/>
        <v>4.7168826619964976</v>
      </c>
      <c r="K9" s="24">
        <f>($AD$7/K$27)/((AD9-$AD$7)/(AF9-K$27))</f>
        <v>4.3770557934586956</v>
      </c>
      <c r="L9" s="24">
        <f>($AD$8/L$27)/((AD9-$AD$8)/(AF9-L$27))</f>
        <v>4.6976084183673468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0.94311968785724931</v>
      </c>
      <c r="AE9" s="30">
        <f t="shared" si="10"/>
        <v>-2.8993753141214329E-3</v>
      </c>
      <c r="AF9" s="20">
        <v>8</v>
      </c>
      <c r="AG9" s="26">
        <f t="shared" ca="1" si="0"/>
        <v>4.9881420284368636E-2</v>
      </c>
      <c r="AH9" s="19">
        <f t="shared" ca="1" si="3"/>
        <v>0.39905136227494908</v>
      </c>
      <c r="AI9" s="19">
        <f ca="1">1/(2*SUM(AH$2:AH9)-1)</f>
        <v>0.11973103077761912</v>
      </c>
      <c r="AJ9" s="19">
        <f t="shared" si="4"/>
        <v>0.125</v>
      </c>
      <c r="AK9" s="19">
        <f t="shared" ca="1" si="5"/>
        <v>-6.0216791112924295E-3</v>
      </c>
      <c r="AL9" s="27"/>
    </row>
    <row r="10" spans="1:38" x14ac:dyDescent="0.45">
      <c r="A10" s="18">
        <f t="shared" si="6"/>
        <v>10</v>
      </c>
      <c r="B10" s="23">
        <f>Итог!P11</f>
        <v>1.6234653809831502E-2</v>
      </c>
      <c r="C10" s="23">
        <f t="shared" si="1"/>
        <v>1.6234653809831502E-2</v>
      </c>
      <c r="D10" s="37">
        <f t="shared" si="2"/>
        <v>0.59098383421914824</v>
      </c>
      <c r="E10" s="29">
        <f t="shared" si="7"/>
        <v>42.550836063778675</v>
      </c>
      <c r="F10" s="24">
        <f t="shared" si="8"/>
        <v>3.4794439075161705</v>
      </c>
      <c r="G10" s="24">
        <f t="shared" si="9"/>
        <v>4.8662553988575326</v>
      </c>
      <c r="H10" s="24">
        <f t="shared" si="11"/>
        <v>4.8270144799381027</v>
      </c>
      <c r="I10" s="24">
        <f t="shared" si="12"/>
        <v>5.4446169054143123</v>
      </c>
      <c r="J10" s="24">
        <f t="shared" si="13"/>
        <v>5.4567998784379288</v>
      </c>
      <c r="K10" s="24">
        <f>($AD$7/K$27)/((AD10-$AD$7)/(AF10-K$27))</f>
        <v>5.2809809060277049</v>
      </c>
      <c r="L10" s="24">
        <f>($AD$8/L$27)/((AD10-$AD$8)/(AF10-L$27))</f>
        <v>5.9341000181265278</v>
      </c>
      <c r="M10" s="24">
        <f>($AD$9/M$27)/((AD10-$AD$9)/(AF10-M$27))</f>
        <v>7.2616245694604054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0.95935434166708078</v>
      </c>
      <c r="AE10" s="30">
        <f t="shared" si="10"/>
        <v>4.959705799477454E-2</v>
      </c>
      <c r="AF10" s="20">
        <v>9</v>
      </c>
      <c r="AG10" s="26">
        <f t="shared" ca="1" si="0"/>
        <v>2.9093783750681973E-2</v>
      </c>
      <c r="AH10" s="19">
        <f t="shared" ca="1" si="3"/>
        <v>0.26184405375613773</v>
      </c>
      <c r="AI10" s="19">
        <f ca="1">1/(2*SUM(AH$2:AH10)-1)</f>
        <v>0.11266663906859001</v>
      </c>
      <c r="AJ10" s="19">
        <f t="shared" si="4"/>
        <v>0.1111111111111111</v>
      </c>
      <c r="AK10" s="19">
        <f t="shared" ca="1" si="5"/>
        <v>1.7499689521637656E-3</v>
      </c>
      <c r="AL10" s="27"/>
    </row>
    <row r="11" spans="1:38" x14ac:dyDescent="0.45">
      <c r="A11" s="18">
        <f t="shared" si="6"/>
        <v>11</v>
      </c>
      <c r="B11" s="23">
        <f>Итог!P12</f>
        <v>1.2637308017297082E-2</v>
      </c>
      <c r="C11" s="23">
        <f t="shared" si="1"/>
        <v>1.4768378150007455E-2</v>
      </c>
      <c r="D11" s="37">
        <f t="shared" si="2"/>
        <v>0.60150341845021005</v>
      </c>
      <c r="E11" s="29">
        <f t="shared" si="7"/>
        <v>54.135307660518905</v>
      </c>
      <c r="F11" s="24">
        <f t="shared" si="8"/>
        <v>3.8297767877437838</v>
      </c>
      <c r="G11" s="24">
        <f t="shared" si="9"/>
        <v>5.3640517215635937</v>
      </c>
      <c r="H11" s="24">
        <f t="shared" si="11"/>
        <v>5.350366854294438</v>
      </c>
      <c r="I11" s="24">
        <f t="shared" si="12"/>
        <v>6.0359042553191511</v>
      </c>
      <c r="J11" s="24">
        <f t="shared" si="13"/>
        <v>6.0880198915009061</v>
      </c>
      <c r="K11" s="24">
        <f>($AD$7/K$27)/((AD11-$AD$7)/(AF11-K$27))</f>
        <v>5.9774133401135705</v>
      </c>
      <c r="L11" s="24">
        <f>($AD$8/L$27)/((AD11-$AD$8)/(AF11-L$27))</f>
        <v>6.666933172424204</v>
      </c>
      <c r="M11" s="24">
        <f>($AD$9/M$27)/((AD11-$AD$9)/(AF11-M$27))</f>
        <v>7.6050601202404975</v>
      </c>
      <c r="N11" s="24">
        <f>($AD$10/N$27)/((AD11-$AD$10)/(AF11-N$27))</f>
        <v>7.2177815173187652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0.9741227198170882</v>
      </c>
      <c r="AE11" s="30">
        <f t="shared" si="10"/>
        <v>1.0519584231061807E-2</v>
      </c>
      <c r="AF11" s="20">
        <v>10</v>
      </c>
      <c r="AG11" s="26">
        <f t="shared" ca="1" si="0"/>
        <v>2.6466101789273267E-2</v>
      </c>
      <c r="AH11" s="19">
        <f t="shared" ca="1" si="3"/>
        <v>0.26466101789273266</v>
      </c>
      <c r="AI11" s="19">
        <f ca="1">1/(2*SUM(AH$2:AH11)-1)</f>
        <v>0.10632570022149955</v>
      </c>
      <c r="AJ11" s="19">
        <f t="shared" si="4"/>
        <v>0.1</v>
      </c>
      <c r="AK11" s="19">
        <f t="shared" ca="1" si="5"/>
        <v>7.0285558016661602E-3</v>
      </c>
      <c r="AL11" s="27"/>
    </row>
    <row r="12" spans="1:38" x14ac:dyDescent="0.45">
      <c r="A12" s="18">
        <f t="shared" si="6"/>
        <v>12</v>
      </c>
      <c r="B12" s="23">
        <f>Итог!P13</f>
        <v>1.4768378150007455E-2</v>
      </c>
      <c r="C12" s="23">
        <f t="shared" si="1"/>
        <v>1.2637308017297082E-2</v>
      </c>
      <c r="D12" s="37">
        <f t="shared" si="2"/>
        <v>0.60659801139247915</v>
      </c>
      <c r="E12" s="29">
        <f t="shared" si="7"/>
        <v>66.725781253172713</v>
      </c>
      <c r="F12" s="24">
        <f t="shared" si="8"/>
        <v>4.1780412251493058</v>
      </c>
      <c r="G12" s="24">
        <f t="shared" si="9"/>
        <v>5.8566905286343616</v>
      </c>
      <c r="H12" s="24">
        <f t="shared" si="11"/>
        <v>5.8641850971545217</v>
      </c>
      <c r="I12" s="24">
        <f t="shared" si="12"/>
        <v>6.6110116719812293</v>
      </c>
      <c r="J12" s="24">
        <f t="shared" si="13"/>
        <v>6.6904198062432725</v>
      </c>
      <c r="K12" s="24">
        <f>($AD$7/K$27)/((AD12-$AD$7)/(AF12-K$27))</f>
        <v>6.6163364478967308</v>
      </c>
      <c r="L12" s="24">
        <f>($AD$8/L$27)/((AD12-$AD$8)/(AF12-L$27))</f>
        <v>7.3175541426584569</v>
      </c>
      <c r="M12" s="24">
        <f>($AD$9/M$27)/((AD12-$AD$9)/(AF12-M$27))</f>
        <v>8.1041963268792756</v>
      </c>
      <c r="N12" s="24">
        <f>($AD$10/N$27)/((AD12-$AD$10)/(AF12-N$27))</f>
        <v>7.7790372553464797</v>
      </c>
      <c r="O12" s="24">
        <f>($AD$11/O$27)/((AD12-$AD$11)/(AF12-O$27))</f>
        <v>7.7083087512290804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0.98676002783438532</v>
      </c>
      <c r="AE12" s="30">
        <f t="shared" si="10"/>
        <v>5.094592942269105E-3</v>
      </c>
      <c r="AF12" s="20">
        <v>11</v>
      </c>
      <c r="AG12" s="26">
        <f t="shared" ca="1" si="0"/>
        <v>2.2647055548751294E-2</v>
      </c>
      <c r="AH12" s="19">
        <f t="shared" ca="1" si="3"/>
        <v>0.24911761103626423</v>
      </c>
      <c r="AI12" s="19">
        <f ca="1">1/(2*SUM(AH$2:AH12)-1)</f>
        <v>0.10097645160746307</v>
      </c>
      <c r="AJ12" s="19">
        <f t="shared" si="4"/>
        <v>9.0909090909090912E-2</v>
      </c>
      <c r="AK12" s="19">
        <f t="shared" ca="1" si="5"/>
        <v>1.107409676820938E-2</v>
      </c>
      <c r="AL12" s="27"/>
    </row>
    <row r="13" spans="1:38" x14ac:dyDescent="0.45">
      <c r="A13" s="18">
        <f t="shared" si="6"/>
        <v>13</v>
      </c>
      <c r="B13" s="23">
        <f>Итог!P14</f>
        <v>1.0002982255579303E-2</v>
      </c>
      <c r="C13" s="23">
        <f t="shared" si="1"/>
        <v>1.0002982255579303E-2</v>
      </c>
      <c r="D13" s="37">
        <f t="shared" si="2"/>
        <v>0.6213631286073924</v>
      </c>
      <c r="E13" s="29">
        <f t="shared" si="7"/>
        <v>82.019932976175795</v>
      </c>
      <c r="F13" s="24">
        <f t="shared" si="8"/>
        <v>4.5307271911219855</v>
      </c>
      <c r="G13" s="24">
        <f t="shared" si="9"/>
        <v>6.3590727576538573</v>
      </c>
      <c r="H13" s="24">
        <f t="shared" si="11"/>
        <v>6.3899836116747322</v>
      </c>
      <c r="I13" s="24">
        <f t="shared" si="12"/>
        <v>7.2064157006771508</v>
      </c>
      <c r="J13" s="24">
        <f t="shared" si="13"/>
        <v>7.3177224033535184</v>
      </c>
      <c r="K13" s="24">
        <f t="shared" ref="K13:K26" si="14">($AD$7/K$27)/((AD13-$AD$7)/(AF13-K$27))</f>
        <v>7.2798823286540051</v>
      </c>
      <c r="L13" s="24">
        <f t="shared" ref="L13:L26" si="15">($AD$8/L$27)/((AD13-$AD$8)/(AF13-L$27))</f>
        <v>8.0239765572234756</v>
      </c>
      <c r="M13" s="24">
        <f t="shared" ref="M13:M26" si="16">($AD$9/M$27)/((AD13-$AD$9)/(AF13-M$27))</f>
        <v>8.7906532314107118</v>
      </c>
      <c r="N13" s="24">
        <f t="shared" ref="N13:N26" si="17">($AD$10/N$27)/((AD13-$AD$10)/(AF13-N$27))</f>
        <v>8.5484138847367603</v>
      </c>
      <c r="O13" s="24">
        <f>($AD$11/O$27)/((AD13-$AD$11)/(AF13-O$27))</f>
        <v>8.6052140504939576</v>
      </c>
      <c r="P13" s="24">
        <f>($AD$12/P$27)/((AD13-$AD$12)/(AF13-P$27))</f>
        <v>8.9678712591756327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0.9967630100899646</v>
      </c>
      <c r="AE13" s="30">
        <f t="shared" si="10"/>
        <v>1.4765117214913248E-2</v>
      </c>
      <c r="AF13" s="20">
        <v>12</v>
      </c>
      <c r="AG13" s="26">
        <f t="shared" ca="1" si="0"/>
        <v>1.7926135414694979E-2</v>
      </c>
      <c r="AH13" s="19">
        <f t="shared" ca="1" si="3"/>
        <v>0.21511362497633973</v>
      </c>
      <c r="AI13" s="19">
        <f ca="1">1/(2*SUM(AH$2:AH13)-1)</f>
        <v>9.6772386149975492E-2</v>
      </c>
      <c r="AJ13" s="19">
        <f t="shared" si="4"/>
        <v>8.3333333333333329E-2</v>
      </c>
      <c r="AK13" s="19">
        <f t="shared" ca="1" si="5"/>
        <v>1.4660784890882361E-2</v>
      </c>
      <c r="AL13" s="27"/>
    </row>
    <row r="14" spans="1:38" x14ac:dyDescent="0.45">
      <c r="A14" s="18" t="str">
        <f t="shared" si="6"/>
        <v/>
      </c>
      <c r="B14" s="23">
        <f>Итог!P15</f>
        <v>3.2369899100352902E-3</v>
      </c>
      <c r="C14" s="23">
        <f t="shared" si="1"/>
        <v>3.2369899100352902E-3</v>
      </c>
      <c r="D14" s="37">
        <f t="shared" si="2"/>
        <v>0.79465982533416779</v>
      </c>
      <c r="E14" s="29">
        <f t="shared" si="7"/>
        <v>123.96693275213018</v>
      </c>
      <c r="F14" s="24">
        <f t="shared" si="8"/>
        <v>4.9200525624178724</v>
      </c>
      <c r="G14" s="24">
        <f t="shared" si="9"/>
        <v>6.94375096641786</v>
      </c>
      <c r="H14" s="24">
        <f t="shared" si="11"/>
        <v>7.0285390553076992</v>
      </c>
      <c r="I14" s="24">
        <f t="shared" si="12"/>
        <v>7.9878084980069559</v>
      </c>
      <c r="J14" s="24">
        <f t="shared" si="13"/>
        <v>8.1973444930568782</v>
      </c>
      <c r="K14" s="24">
        <f t="shared" si="14"/>
        <v>8.2708029686217355</v>
      </c>
      <c r="L14" s="24">
        <f t="shared" si="15"/>
        <v>9.2608517994656676</v>
      </c>
      <c r="M14" s="24">
        <f t="shared" si="16"/>
        <v>10.36298470780995</v>
      </c>
      <c r="N14" s="24">
        <f t="shared" si="17"/>
        <v>10.490166106185676</v>
      </c>
      <c r="O14" s="24">
        <f t="shared" ref="O14:O26" si="18">($AD$11/O$27)/((AD14-$AD$11)/(AF14-O$27))</f>
        <v>11.293181272508996</v>
      </c>
      <c r="P14" s="24">
        <f>($AD$12/P$27)/((AD14-$AD$12)/(AF14-P$27))</f>
        <v>13.550701761870254</v>
      </c>
      <c r="Q14" s="24">
        <f>($AD$13/Q$27)/((AD14-$AD$13)/(AF14-Q$27))</f>
        <v>25.660748560460629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>
        <f t="shared" si="10"/>
        <v>0.17329669672677539</v>
      </c>
      <c r="AF14" s="20">
        <v>13</v>
      </c>
      <c r="AG14" s="26">
        <f t="shared" ca="1" si="0"/>
        <v>5.8009419571776917E-3</v>
      </c>
      <c r="AH14" s="19">
        <f t="shared" ca="1" si="3"/>
        <v>7.5412245443309989E-2</v>
      </c>
      <c r="AI14" s="19">
        <f ca="1">1/(2*SUM(AH$2:AH14)-1)</f>
        <v>9.538024980061191E-2</v>
      </c>
      <c r="AJ14" s="19">
        <f t="shared" si="4"/>
        <v>7.6923076923076927E-2</v>
      </c>
      <c r="AK14" s="19">
        <f t="shared" ca="1" si="5"/>
        <v>1.9995270617329565E-2</v>
      </c>
      <c r="AL14" s="27"/>
    </row>
    <row r="15" spans="1:38" x14ac:dyDescent="0.45">
      <c r="A15" s="18" t="str">
        <f t="shared" si="6"/>
        <v/>
      </c>
      <c r="B15" s="23">
        <f>Итог!P16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19">(AD$2/F$27)/((AD15-AD$2)/(AF15-F$27))</f>
        <v>5.330056942619362</v>
      </c>
      <c r="G15" s="24">
        <f t="shared" ref="G15:G26" si="20">(AD$3/G$27)/((AD15-AD$3)/(AF15-G$27))</f>
        <v>7.5750010542740291</v>
      </c>
      <c r="H15" s="24">
        <f t="shared" ref="H15:H26" si="21">(AD$4/H$27)/((AD15-AD$4)/(AF15-H$27))</f>
        <v>7.7313929608384697</v>
      </c>
      <c r="I15" s="24">
        <f t="shared" ref="I15:I26" si="22">($AD$5/I$27)/((AD15-$AD$5)/(AF15-I$27))</f>
        <v>8.8753427755632845</v>
      </c>
      <c r="J15" s="24">
        <f t="shared" ref="J15:J26" si="23">($AD$6/J$27)/((AD15-$AD$6)/(AF15-J$27))</f>
        <v>9.2220125546889893</v>
      </c>
      <c r="K15" s="24">
        <f t="shared" si="14"/>
        <v>9.452346249853413</v>
      </c>
      <c r="L15" s="24">
        <f t="shared" si="15"/>
        <v>10.804327099376611</v>
      </c>
      <c r="M15" s="24">
        <f t="shared" si="16"/>
        <v>12.43558164937194</v>
      </c>
      <c r="N15" s="24">
        <f t="shared" si="17"/>
        <v>13.112707632732095</v>
      </c>
      <c r="O15" s="24">
        <f t="shared" si="18"/>
        <v>15.057575030011995</v>
      </c>
      <c r="P15" s="24">
        <f t="shared" ref="P15:P26" si="24">($AD$12/P$27)/((AD15-$AD$12)/(AF15-P$27))</f>
        <v>20.326052642805383</v>
      </c>
      <c r="Q15" s="24">
        <f t="shared" ref="Q15:Q26" si="25">($AD$13/Q$27)/((AD15-$AD$13)/(AF15-Q$27))</f>
        <v>51.321497120921258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ref="AG15:AG26" ca="1" si="26">C15/SUM(INDIRECT("C$2:C$"&amp;$A$28))</f>
        <v>0</v>
      </c>
      <c r="AH15" s="19">
        <f t="shared" ca="1" si="3"/>
        <v>0</v>
      </c>
      <c r="AI15" s="19">
        <f ca="1">1/(2*SUM(AH$2:AH15)-1)</f>
        <v>9.538024980061191E-2</v>
      </c>
      <c r="AJ15" s="19">
        <f t="shared" si="4"/>
        <v>7.1428571428571425E-2</v>
      </c>
      <c r="AK15" s="19">
        <f t="shared" ca="1" si="5"/>
        <v>2.5794115169889754E-2</v>
      </c>
      <c r="AL15" s="27"/>
    </row>
    <row r="16" spans="1:38" x14ac:dyDescent="0.45">
      <c r="A16" s="18" t="str">
        <f t="shared" si="6"/>
        <v/>
      </c>
      <c r="B16" s="23">
        <f>Итог!P17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19"/>
        <v>5.7400613228208508</v>
      </c>
      <c r="G16" s="24">
        <f t="shared" si="20"/>
        <v>8.2062511421301974</v>
      </c>
      <c r="H16" s="24">
        <f t="shared" si="21"/>
        <v>8.4342468663692394</v>
      </c>
      <c r="I16" s="24">
        <f t="shared" si="22"/>
        <v>9.7628770531196132</v>
      </c>
      <c r="J16" s="24">
        <f t="shared" si="23"/>
        <v>10.246680616321099</v>
      </c>
      <c r="K16" s="24">
        <f t="shared" si="14"/>
        <v>10.633889531085089</v>
      </c>
      <c r="L16" s="24">
        <f t="shared" si="15"/>
        <v>12.347802399287556</v>
      </c>
      <c r="M16" s="24">
        <f t="shared" si="16"/>
        <v>14.50817859093393</v>
      </c>
      <c r="N16" s="24">
        <f t="shared" si="17"/>
        <v>15.735249159278515</v>
      </c>
      <c r="O16" s="24">
        <f t="shared" si="18"/>
        <v>18.821968787514994</v>
      </c>
      <c r="P16" s="24">
        <f t="shared" si="24"/>
        <v>27.101403523740508</v>
      </c>
      <c r="Q16" s="24">
        <f t="shared" si="25"/>
        <v>76.982245681381883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26"/>
        <v>0</v>
      </c>
      <c r="AH16" s="19">
        <f t="shared" ca="1" si="3"/>
        <v>0</v>
      </c>
      <c r="AI16" s="19">
        <f ca="1">1/(2*SUM(AH$2:AH16)-1)</f>
        <v>9.538024980061191E-2</v>
      </c>
      <c r="AJ16" s="19">
        <f t="shared" si="4"/>
        <v>6.6666666666666666E-2</v>
      </c>
      <c r="AK16" s="19">
        <f t="shared" ca="1" si="5"/>
        <v>3.0764553357798475E-2</v>
      </c>
      <c r="AL16" s="27"/>
    </row>
    <row r="17" spans="1:38" x14ac:dyDescent="0.45">
      <c r="A17" s="18" t="str">
        <f t="shared" si="6"/>
        <v/>
      </c>
      <c r="B17" s="23">
        <f>Итог!P18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19"/>
        <v>6.1500657030223405</v>
      </c>
      <c r="G17" s="24">
        <f t="shared" si="20"/>
        <v>8.8375012299863656</v>
      </c>
      <c r="H17" s="24">
        <f t="shared" si="21"/>
        <v>9.137100771900009</v>
      </c>
      <c r="I17" s="24">
        <f t="shared" si="22"/>
        <v>10.650411330675942</v>
      </c>
      <c r="J17" s="24">
        <f t="shared" si="23"/>
        <v>11.271348677953208</v>
      </c>
      <c r="K17" s="24">
        <f t="shared" si="14"/>
        <v>11.815432812316766</v>
      </c>
      <c r="L17" s="24">
        <f t="shared" si="15"/>
        <v>13.891277699198501</v>
      </c>
      <c r="M17" s="24">
        <f t="shared" si="16"/>
        <v>16.58077553249592</v>
      </c>
      <c r="N17" s="24">
        <f t="shared" si="17"/>
        <v>18.357790685824934</v>
      </c>
      <c r="O17" s="24">
        <f t="shared" si="18"/>
        <v>22.586362545017991</v>
      </c>
      <c r="P17" s="24">
        <f t="shared" si="24"/>
        <v>33.876754404675637</v>
      </c>
      <c r="Q17" s="24">
        <f t="shared" si="25"/>
        <v>102.64299424184252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ca="1" si="26"/>
        <v>0</v>
      </c>
      <c r="AH17" s="19">
        <f t="shared" ca="1" si="3"/>
        <v>0</v>
      </c>
      <c r="AI17" s="19">
        <f ca="1">1/(2*SUM(AH$2:AH17)-1)</f>
        <v>9.538024980061191E-2</v>
      </c>
      <c r="AJ17" s="19">
        <f t="shared" si="4"/>
        <v>6.25E-2</v>
      </c>
      <c r="AK17" s="19">
        <f t="shared" ca="1" si="5"/>
        <v>3.5072266453986041E-2</v>
      </c>
      <c r="AL17" s="27"/>
    </row>
    <row r="18" spans="1:38" x14ac:dyDescent="0.45">
      <c r="A18" s="18" t="str">
        <f t="shared" si="6"/>
        <v/>
      </c>
      <c r="B18" s="23">
        <f>Итог!P19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19"/>
        <v>6.5600700832238292</v>
      </c>
      <c r="G18" s="24">
        <f t="shared" si="20"/>
        <v>9.4687513178425355</v>
      </c>
      <c r="H18" s="24">
        <f t="shared" si="21"/>
        <v>9.8399546774307804</v>
      </c>
      <c r="I18" s="24">
        <f t="shared" si="22"/>
        <v>11.53794560823227</v>
      </c>
      <c r="J18" s="24">
        <f t="shared" si="23"/>
        <v>12.296016739585319</v>
      </c>
      <c r="K18" s="24">
        <f t="shared" si="14"/>
        <v>12.996976093548442</v>
      </c>
      <c r="L18" s="24">
        <f t="shared" si="15"/>
        <v>15.434752999109445</v>
      </c>
      <c r="M18" s="24">
        <f t="shared" si="16"/>
        <v>18.65337247405791</v>
      </c>
      <c r="N18" s="24">
        <f t="shared" si="17"/>
        <v>20.980332212371351</v>
      </c>
      <c r="O18" s="24">
        <f t="shared" si="18"/>
        <v>26.350756302520992</v>
      </c>
      <c r="P18" s="24">
        <f t="shared" si="24"/>
        <v>40.652105285610766</v>
      </c>
      <c r="Q18" s="24">
        <f t="shared" si="25"/>
        <v>128.30374280230316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26"/>
        <v>0</v>
      </c>
      <c r="AH18" s="19">
        <f t="shared" ca="1" si="3"/>
        <v>0</v>
      </c>
      <c r="AI18" s="19">
        <f ca="1">1/(2*SUM(AH$2:AH18)-1)</f>
        <v>9.538024980061191E-2</v>
      </c>
      <c r="AJ18" s="19">
        <f t="shared" si="4"/>
        <v>5.8823529411764705E-2</v>
      </c>
      <c r="AK18" s="19">
        <f t="shared" ca="1" si="5"/>
        <v>3.8841515413150153E-2</v>
      </c>
      <c r="AL18" s="27"/>
    </row>
    <row r="19" spans="1:38" x14ac:dyDescent="0.45">
      <c r="A19" s="18" t="str">
        <f t="shared" si="6"/>
        <v/>
      </c>
      <c r="B19" s="23">
        <f>Итог!P20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19"/>
        <v>6.9700744634253189</v>
      </c>
      <c r="G19" s="24">
        <f t="shared" si="20"/>
        <v>10.100001405698706</v>
      </c>
      <c r="H19" s="24">
        <f t="shared" si="21"/>
        <v>10.54280858296155</v>
      </c>
      <c r="I19" s="24">
        <f t="shared" si="22"/>
        <v>12.425479885788599</v>
      </c>
      <c r="J19" s="24">
        <f t="shared" si="23"/>
        <v>13.320684801217428</v>
      </c>
      <c r="K19" s="24">
        <f t="shared" si="14"/>
        <v>14.178519374780118</v>
      </c>
      <c r="L19" s="24">
        <f t="shared" si="15"/>
        <v>16.97822829902039</v>
      </c>
      <c r="M19" s="24">
        <f t="shared" si="16"/>
        <v>20.7259694156199</v>
      </c>
      <c r="N19" s="24">
        <f t="shared" si="17"/>
        <v>23.602873738917772</v>
      </c>
      <c r="O19" s="24">
        <f t="shared" si="18"/>
        <v>30.115150060023989</v>
      </c>
      <c r="P19" s="24">
        <f t="shared" si="24"/>
        <v>47.427456166545888</v>
      </c>
      <c r="Q19" s="24">
        <f t="shared" si="25"/>
        <v>153.96449136276377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26"/>
        <v>0</v>
      </c>
      <c r="AH19" s="19">
        <f t="shared" ca="1" si="3"/>
        <v>0</v>
      </c>
      <c r="AI19" s="19">
        <f ca="1">1/(2*SUM(AH$2:AH19)-1)</f>
        <v>9.538024980061191E-2</v>
      </c>
      <c r="AJ19" s="19">
        <f t="shared" si="4"/>
        <v>5.5555555555555552E-2</v>
      </c>
      <c r="AK19" s="19">
        <f t="shared" ca="1" si="5"/>
        <v>4.2167323318294966E-2</v>
      </c>
      <c r="AL19" s="27"/>
    </row>
    <row r="20" spans="1:38" x14ac:dyDescent="0.45">
      <c r="A20" s="18" t="str">
        <f t="shared" si="6"/>
        <v/>
      </c>
      <c r="B20" s="23">
        <f>Итог!P21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19"/>
        <v>7.3800788436268085</v>
      </c>
      <c r="G20" s="24">
        <f t="shared" si="20"/>
        <v>10.731251493554874</v>
      </c>
      <c r="H20" s="24">
        <f t="shared" si="21"/>
        <v>11.24566248849232</v>
      </c>
      <c r="I20" s="24">
        <f t="shared" si="22"/>
        <v>13.313014163344928</v>
      </c>
      <c r="J20" s="24">
        <f t="shared" si="23"/>
        <v>14.345352862849538</v>
      </c>
      <c r="K20" s="24">
        <f t="shared" si="14"/>
        <v>15.360062656011797</v>
      </c>
      <c r="L20" s="24">
        <f t="shared" si="15"/>
        <v>18.521703598931335</v>
      </c>
      <c r="M20" s="24">
        <f t="shared" si="16"/>
        <v>22.79856635718189</v>
      </c>
      <c r="N20" s="24">
        <f t="shared" si="17"/>
        <v>26.225415265464189</v>
      </c>
      <c r="O20" s="24">
        <f t="shared" si="18"/>
        <v>33.879543817526994</v>
      </c>
      <c r="P20" s="24">
        <f t="shared" si="24"/>
        <v>54.202807047481016</v>
      </c>
      <c r="Q20" s="24">
        <f t="shared" si="25"/>
        <v>179.6252399232244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26"/>
        <v>0</v>
      </c>
      <c r="AH20" s="19">
        <f t="shared" ca="1" si="3"/>
        <v>0</v>
      </c>
      <c r="AI20" s="19">
        <f ca="1">1/(2*SUM(AH$2:AH20)-1)</f>
        <v>9.538024980061191E-2</v>
      </c>
      <c r="AJ20" s="19">
        <f t="shared" si="4"/>
        <v>5.2631578947368418E-2</v>
      </c>
      <c r="AK20" s="19">
        <f t="shared" ca="1" si="5"/>
        <v>4.5123597011757013E-2</v>
      </c>
      <c r="AL20" s="27"/>
    </row>
    <row r="21" spans="1:38" x14ac:dyDescent="0.45">
      <c r="A21" s="18" t="str">
        <f t="shared" si="6"/>
        <v/>
      </c>
      <c r="B21" s="23">
        <f>Итог!P22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19"/>
        <v>7.7900832238282973</v>
      </c>
      <c r="G21" s="24">
        <f t="shared" si="20"/>
        <v>11.362501581411044</v>
      </c>
      <c r="H21" s="24">
        <f t="shared" si="21"/>
        <v>11.948516394023089</v>
      </c>
      <c r="I21" s="24">
        <f t="shared" si="22"/>
        <v>14.200548440901255</v>
      </c>
      <c r="J21" s="24">
        <f t="shared" si="23"/>
        <v>15.370020924481647</v>
      </c>
      <c r="K21" s="24">
        <f t="shared" si="14"/>
        <v>16.541605937243471</v>
      </c>
      <c r="L21" s="24">
        <f t="shared" si="15"/>
        <v>20.065178898842277</v>
      </c>
      <c r="M21" s="24">
        <f t="shared" si="16"/>
        <v>24.87116329874388</v>
      </c>
      <c r="N21" s="24">
        <f t="shared" si="17"/>
        <v>28.84795679201061</v>
      </c>
      <c r="O21" s="24">
        <f t="shared" si="18"/>
        <v>37.643937575029987</v>
      </c>
      <c r="P21" s="24">
        <f t="shared" si="24"/>
        <v>60.978157928416145</v>
      </c>
      <c r="Q21" s="24">
        <f t="shared" si="25"/>
        <v>205.28598848368503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26"/>
        <v>0</v>
      </c>
      <c r="AH21" s="19">
        <f t="shared" ca="1" si="3"/>
        <v>0</v>
      </c>
      <c r="AI21" s="19">
        <f ca="1">1/(2*SUM(AH$2:AH21)-1)</f>
        <v>9.538024980061191E-2</v>
      </c>
      <c r="AJ21" s="19">
        <f t="shared" si="4"/>
        <v>0.05</v>
      </c>
      <c r="AK21" s="19">
        <f t="shared" ca="1" si="5"/>
        <v>4.7768684000644115E-2</v>
      </c>
      <c r="AL21" s="27"/>
    </row>
    <row r="22" spans="1:38" x14ac:dyDescent="0.45">
      <c r="A22" s="18" t="str">
        <f t="shared" si="6"/>
        <v/>
      </c>
      <c r="B22" s="23">
        <f>Итог!P23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19"/>
        <v>8.2000876040297879</v>
      </c>
      <c r="G22" s="24">
        <f t="shared" si="20"/>
        <v>11.993751669267212</v>
      </c>
      <c r="H22" s="24">
        <f t="shared" si="21"/>
        <v>12.651370299553861</v>
      </c>
      <c r="I22" s="24">
        <f t="shared" si="22"/>
        <v>15.088082718457583</v>
      </c>
      <c r="J22" s="24">
        <f t="shared" si="23"/>
        <v>16.394688986113756</v>
      </c>
      <c r="K22" s="24">
        <f t="shared" si="14"/>
        <v>17.723149218475147</v>
      </c>
      <c r="L22" s="24">
        <f t="shared" si="15"/>
        <v>21.608654198753221</v>
      </c>
      <c r="M22" s="24">
        <f t="shared" si="16"/>
        <v>26.94376024030587</v>
      </c>
      <c r="N22" s="24">
        <f t="shared" si="17"/>
        <v>31.470498318557031</v>
      </c>
      <c r="O22" s="24">
        <f t="shared" si="18"/>
        <v>41.408331332532988</v>
      </c>
      <c r="P22" s="24">
        <f t="shared" si="24"/>
        <v>67.753508809351274</v>
      </c>
      <c r="Q22" s="24">
        <f t="shared" si="25"/>
        <v>230.94673704414566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26"/>
        <v>0</v>
      </c>
      <c r="AH22" s="19">
        <f t="shared" ca="1" si="3"/>
        <v>0</v>
      </c>
      <c r="AI22" s="19">
        <f ca="1">1/(2*SUM(AH$2:AH22)-1)</f>
        <v>9.538024980061191E-2</v>
      </c>
      <c r="AJ22" s="19">
        <f t="shared" si="4"/>
        <v>4.7619047619047616E-2</v>
      </c>
      <c r="AK22" s="19">
        <f t="shared" ca="1" si="5"/>
        <v>5.014926229064251E-2</v>
      </c>
      <c r="AL22" s="27"/>
    </row>
    <row r="23" spans="1:38" x14ac:dyDescent="0.45">
      <c r="A23" s="18" t="str">
        <f t="shared" si="6"/>
        <v/>
      </c>
      <c r="B23" s="23">
        <f>Итог!P24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19"/>
        <v>8.6100919842312766</v>
      </c>
      <c r="G23" s="24">
        <f t="shared" si="20"/>
        <v>12.62500175712338</v>
      </c>
      <c r="H23" s="24">
        <f t="shared" si="21"/>
        <v>13.35422420508463</v>
      </c>
      <c r="I23" s="24">
        <f t="shared" si="22"/>
        <v>15.975616996013912</v>
      </c>
      <c r="J23" s="24">
        <f t="shared" si="23"/>
        <v>17.419357047745866</v>
      </c>
      <c r="K23" s="24">
        <f t="shared" si="14"/>
        <v>18.904692499706826</v>
      </c>
      <c r="L23" s="24">
        <f t="shared" si="15"/>
        <v>23.152129498664166</v>
      </c>
      <c r="M23" s="24">
        <f t="shared" si="16"/>
        <v>29.016357181867861</v>
      </c>
      <c r="N23" s="24">
        <f t="shared" si="17"/>
        <v>34.093039845103448</v>
      </c>
      <c r="O23" s="24">
        <f t="shared" si="18"/>
        <v>45.172725090035982</v>
      </c>
      <c r="P23" s="24">
        <f t="shared" si="24"/>
        <v>74.528859690286396</v>
      </c>
      <c r="Q23" s="24">
        <f t="shared" si="25"/>
        <v>256.60748560460632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26"/>
        <v>0</v>
      </c>
      <c r="AH23" s="19">
        <f t="shared" ca="1" si="3"/>
        <v>0</v>
      </c>
      <c r="AI23" s="19">
        <f ca="1">1/(2*SUM(AH$2:AH23)-1)</f>
        <v>9.538024980061191E-2</v>
      </c>
      <c r="AJ23" s="19">
        <f t="shared" si="4"/>
        <v>4.5454545454545456E-2</v>
      </c>
      <c r="AK23" s="19">
        <f t="shared" ca="1" si="5"/>
        <v>5.2303118838736284E-2</v>
      </c>
      <c r="AL23" s="27"/>
    </row>
    <row r="24" spans="1:38" x14ac:dyDescent="0.45">
      <c r="A24" s="18" t="str">
        <f t="shared" si="6"/>
        <v/>
      </c>
      <c r="B24" s="23">
        <f>Итог!P25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19"/>
        <v>9.0200963644327672</v>
      </c>
      <c r="G24" s="24">
        <f t="shared" si="20"/>
        <v>13.25625184497955</v>
      </c>
      <c r="H24" s="24">
        <f t="shared" si="21"/>
        <v>14.057078110615398</v>
      </c>
      <c r="I24" s="24">
        <f t="shared" si="22"/>
        <v>16.863151273570242</v>
      </c>
      <c r="J24" s="24">
        <f t="shared" si="23"/>
        <v>18.444025109377979</v>
      </c>
      <c r="K24" s="24">
        <f t="shared" si="14"/>
        <v>20.086235780938502</v>
      </c>
      <c r="L24" s="24">
        <f t="shared" si="15"/>
        <v>24.695604798575111</v>
      </c>
      <c r="M24" s="24">
        <f t="shared" si="16"/>
        <v>31.088954123429851</v>
      </c>
      <c r="N24" s="24">
        <f t="shared" si="17"/>
        <v>36.715581371649868</v>
      </c>
      <c r="O24" s="24">
        <f t="shared" si="18"/>
        <v>48.93711884753899</v>
      </c>
      <c r="P24" s="24">
        <f t="shared" si="24"/>
        <v>81.304210571221532</v>
      </c>
      <c r="Q24" s="24">
        <f t="shared" si="25"/>
        <v>282.26823416506693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26"/>
        <v>0</v>
      </c>
      <c r="AH24" s="19">
        <f t="shared" ca="1" si="3"/>
        <v>0</v>
      </c>
      <c r="AI24" s="19">
        <f ca="1">1/(2*SUM(AH$2:AH24)-1)</f>
        <v>9.538024980061191E-2</v>
      </c>
      <c r="AJ24" s="19">
        <f t="shared" si="4"/>
        <v>4.3478260869565216E-2</v>
      </c>
      <c r="AK24" s="19">
        <f t="shared" ca="1" si="5"/>
        <v>5.4261170246094267E-2</v>
      </c>
      <c r="AL24" s="27"/>
    </row>
    <row r="25" spans="1:38" x14ac:dyDescent="0.45">
      <c r="A25" s="18" t="str">
        <f t="shared" si="6"/>
        <v/>
      </c>
      <c r="B25" s="23">
        <f>Итог!P26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19"/>
        <v>9.4301007446342542</v>
      </c>
      <c r="G25" s="24">
        <f t="shared" si="20"/>
        <v>13.88750193283572</v>
      </c>
      <c r="H25" s="24">
        <f t="shared" si="21"/>
        <v>14.759932016146168</v>
      </c>
      <c r="I25" s="24">
        <f t="shared" si="22"/>
        <v>17.750685551126569</v>
      </c>
      <c r="J25" s="24">
        <f t="shared" si="23"/>
        <v>19.468693171010088</v>
      </c>
      <c r="K25" s="24">
        <f t="shared" si="14"/>
        <v>21.267779062170177</v>
      </c>
      <c r="L25" s="24">
        <f t="shared" si="15"/>
        <v>26.239080098486056</v>
      </c>
      <c r="M25" s="24">
        <f t="shared" si="16"/>
        <v>33.161551064991841</v>
      </c>
      <c r="N25" s="24">
        <f t="shared" si="17"/>
        <v>39.338122898196289</v>
      </c>
      <c r="O25" s="24">
        <f t="shared" si="18"/>
        <v>52.701512605041984</v>
      </c>
      <c r="P25" s="24">
        <f t="shared" si="24"/>
        <v>88.079561452156653</v>
      </c>
      <c r="Q25" s="24">
        <f t="shared" si="25"/>
        <v>307.92898272552753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26"/>
        <v>0</v>
      </c>
      <c r="AH25" s="19">
        <f t="shared" ca="1" si="3"/>
        <v>0</v>
      </c>
      <c r="AI25" s="19">
        <f ca="1">1/(2*SUM(AH$2:AH25)-1)</f>
        <v>9.538024980061191E-2</v>
      </c>
      <c r="AJ25" s="19">
        <f t="shared" si="4"/>
        <v>4.1666666666666664E-2</v>
      </c>
      <c r="AK25" s="19">
        <f t="shared" ca="1" si="5"/>
        <v>5.6048956313681994E-2</v>
      </c>
      <c r="AL25" s="27"/>
    </row>
    <row r="26" spans="1:38" x14ac:dyDescent="0.45">
      <c r="A26" s="18" t="str">
        <f t="shared" si="6"/>
        <v/>
      </c>
      <c r="B26" s="23">
        <f>Итог!P27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19"/>
        <v>9.8401051248357447</v>
      </c>
      <c r="G26" s="24">
        <f t="shared" si="20"/>
        <v>14.518752020691887</v>
      </c>
      <c r="H26" s="24">
        <f t="shared" si="21"/>
        <v>15.462785921676939</v>
      </c>
      <c r="I26" s="24">
        <f t="shared" si="22"/>
        <v>18.638219828682896</v>
      </c>
      <c r="J26" s="24">
        <f t="shared" si="23"/>
        <v>20.493361232642197</v>
      </c>
      <c r="K26" s="24">
        <f t="shared" si="14"/>
        <v>22.449322343401857</v>
      </c>
      <c r="L26" s="24">
        <f t="shared" si="15"/>
        <v>27.782555398397001</v>
      </c>
      <c r="M26" s="24">
        <f t="shared" si="16"/>
        <v>35.234148006553831</v>
      </c>
      <c r="N26" s="24">
        <f t="shared" si="17"/>
        <v>41.960664424742703</v>
      </c>
      <c r="O26" s="24">
        <f t="shared" si="18"/>
        <v>56.465906362544985</v>
      </c>
      <c r="P26" s="24">
        <f t="shared" si="24"/>
        <v>94.854912333091775</v>
      </c>
      <c r="Q26" s="24">
        <f t="shared" si="25"/>
        <v>333.58973128598819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26"/>
        <v>0</v>
      </c>
      <c r="AH26" s="19">
        <f t="shared" ca="1" si="3"/>
        <v>0</v>
      </c>
      <c r="AI26" s="19">
        <f ca="1">1/(2*SUM(AH$2:AH26)-1)</f>
        <v>9.538024980061191E-2</v>
      </c>
      <c r="AJ26" s="19">
        <f t="shared" si="4"/>
        <v>0.04</v>
      </c>
      <c r="AK26" s="19">
        <f t="shared" ca="1" si="5"/>
        <v>5.7687760208970741E-2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0.55801108404990307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YiPbXYKCAJ2GZG6iQALTNB6R5zIbzRvF9aa0D4coAhDFjLGw52TyyFvEYYvIMHSQ7Cg3muaWWPpCJYf+mtacXA==" saltValue="gEOp3AsVh68NCVUmCp0HoQ==" spinCount="100000" sheet="1" formatCell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Итог!Q3</f>
        <v>0.29028334579058229</v>
      </c>
      <c r="C2" s="23">
        <f>LARGE($B$2:$B$26,ROW(A2)-1)</f>
        <v>0.29028334579058229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0.29028334579058229</v>
      </c>
      <c r="AE2" s="19"/>
      <c r="AF2" s="20">
        <v>1</v>
      </c>
      <c r="AG2" s="26">
        <f t="shared" ref="AG2:AG14" ca="1" si="0">C2/SUM(INDIRECT("C$2:C$"&amp;$A$28))</f>
        <v>0.52395260989010994</v>
      </c>
      <c r="AH2" s="19">
        <f ca="1">AF2*AG2</f>
        <v>0.52395260989010994</v>
      </c>
      <c r="AI2" s="19">
        <f ca="1">1/(2*SUM(AH$2:AH2)-1)</f>
        <v>20.874551971326117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Итог!Q4</f>
        <v>0.2637426105863967</v>
      </c>
      <c r="C3" s="23">
        <f t="shared" ref="C3:C26" si="1">LARGE($B$2:$B$26,ROW(A3)-1)</f>
        <v>0.2637426105863967</v>
      </c>
      <c r="D3" s="28">
        <f t="shared" ref="D3:D26" si="2">E3*(1/(AF3*(AF3-1)))</f>
        <v>0.55031559963931476</v>
      </c>
      <c r="E3" s="29">
        <f>SUM(F3:AC3)</f>
        <v>1.1006311992786295</v>
      </c>
      <c r="F3" s="24">
        <f>(C$2/F$27)/((SUM(C$2:C3)-C$2)/(AF3-F$27))</f>
        <v>1.1006311992786295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0.55402595637697893</v>
      </c>
      <c r="AE3" s="19"/>
      <c r="AF3" s="20">
        <v>2</v>
      </c>
      <c r="AG3" s="26">
        <f t="shared" ca="1" si="0"/>
        <v>0.47604739010989017</v>
      </c>
      <c r="AH3" s="19">
        <f t="shared" ref="AH3:AH26" ca="1" si="3">AF3*AG3</f>
        <v>0.95209478021978033</v>
      </c>
      <c r="AI3" s="19">
        <f ca="1">1/(2*SUM(AH$2:AH3)-1)</f>
        <v>0.51227020846160598</v>
      </c>
      <c r="AJ3" s="19">
        <f t="shared" ref="AJ3:AJ26" si="4">1/AF3</f>
        <v>0.5</v>
      </c>
      <c r="AK3" s="19">
        <f t="shared" ref="AK3:AK26" ca="1" si="5">(AI3-AJ3)/(1-AJ3)</f>
        <v>2.4540416923211961E-2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Итог!Q5</f>
        <v>0.13987905143711354</v>
      </c>
      <c r="C4" s="23">
        <f t="shared" si="1"/>
        <v>0.13987905143711354</v>
      </c>
      <c r="D4" s="37">
        <f t="shared" si="2"/>
        <v>0.56979471753106337</v>
      </c>
      <c r="E4" s="29">
        <f t="shared" ref="E4:E26" si="7">SUM(F4:AC4)</f>
        <v>3.4187683051863802</v>
      </c>
      <c r="F4" s="24">
        <f t="shared" ref="F4:F14" si="8">(AD$2/F$27)/((AD4-AD$2)/(AF4-F$27))</f>
        <v>1.4383932930422048</v>
      </c>
      <c r="G4" s="24">
        <f t="shared" ref="G4:G14" si="9">(AD$3/G$27)/((AD4-AD$3)/(AF4-G$27))</f>
        <v>1.9803750121441754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0.69390500781409248</v>
      </c>
      <c r="AE4" s="30">
        <f t="shared" ref="AE4:AE26" si="10">D4-D3</f>
        <v>1.947911789174861E-2</v>
      </c>
      <c r="AF4" s="20">
        <v>3</v>
      </c>
      <c r="AG4" s="26">
        <f t="shared" ca="1" si="0"/>
        <v>0.25247743328100475</v>
      </c>
      <c r="AH4" s="19">
        <f t="shared" ca="1" si="3"/>
        <v>0.7574322998430143</v>
      </c>
      <c r="AI4" s="19">
        <f ca="1">1/(2*SUM(AH$2:AH4)-1)</f>
        <v>0.28843718383200906</v>
      </c>
      <c r="AJ4" s="19">
        <f t="shared" si="4"/>
        <v>0.33333333333333331</v>
      </c>
      <c r="AK4" s="19">
        <f t="shared" ca="1" si="5"/>
        <v>-6.734422425198637E-2</v>
      </c>
      <c r="AL4" s="27"/>
    </row>
    <row r="5" spans="1:38" x14ac:dyDescent="0.45">
      <c r="A5" s="18">
        <f t="shared" si="6"/>
        <v>5</v>
      </c>
      <c r="B5" s="23">
        <f>Итог!Q6</f>
        <v>0.1036012774342597</v>
      </c>
      <c r="C5" s="23">
        <f t="shared" si="1"/>
        <v>0.1036012774342597</v>
      </c>
      <c r="D5" s="37">
        <f t="shared" si="2"/>
        <v>0.51874637194896067</v>
      </c>
      <c r="E5" s="29">
        <f t="shared" si="7"/>
        <v>6.2249564633875289</v>
      </c>
      <c r="F5" s="24">
        <f t="shared" si="8"/>
        <v>1.7168979744936235</v>
      </c>
      <c r="G5" s="24">
        <f t="shared" si="9"/>
        <v>2.2754444227388158</v>
      </c>
      <c r="H5" s="24">
        <f t="shared" ref="H5:H14" si="11">(AD$4/H$27)/((AD5-AD$4)/(AF5-H$27))</f>
        <v>2.2326140661550897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0.79750628524835221</v>
      </c>
      <c r="AE5" s="30">
        <f t="shared" si="10"/>
        <v>-5.1048345582102694E-2</v>
      </c>
      <c r="AF5" s="20">
        <v>4</v>
      </c>
      <c r="AG5" s="26">
        <f t="shared" ca="1" si="0"/>
        <v>0.18699715463108324</v>
      </c>
      <c r="AH5" s="19">
        <f t="shared" ca="1" si="3"/>
        <v>0.74798861852433296</v>
      </c>
      <c r="AI5" s="19">
        <f ca="1">1/(2*SUM(AH$2:AH5)-1)</f>
        <v>0.20149360694710097</v>
      </c>
      <c r="AJ5" s="19">
        <f t="shared" si="4"/>
        <v>0.25</v>
      </c>
      <c r="AK5" s="19">
        <f t="shared" ca="1" si="5"/>
        <v>-6.4675190737198698E-2</v>
      </c>
      <c r="AL5" s="27"/>
    </row>
    <row r="6" spans="1:38" x14ac:dyDescent="0.45">
      <c r="A6" s="18" t="b">
        <f t="shared" si="6"/>
        <v>0</v>
      </c>
      <c r="B6" s="23">
        <f>Итог!Q7</f>
        <v>5.4528776245158658E-2</v>
      </c>
      <c r="C6" s="23">
        <f t="shared" si="1"/>
        <v>5.4528776245158658E-2</v>
      </c>
      <c r="D6" s="37">
        <f t="shared" si="2"/>
        <v>0.57187196043312183</v>
      </c>
      <c r="E6" s="29">
        <f t="shared" si="7"/>
        <v>11.437439208662436</v>
      </c>
      <c r="F6" s="24">
        <f t="shared" si="8"/>
        <v>2.0669868034303822</v>
      </c>
      <c r="G6" s="24">
        <f t="shared" si="9"/>
        <v>2.788636052715582</v>
      </c>
      <c r="H6" s="24">
        <f t="shared" si="11"/>
        <v>2.925461212329552</v>
      </c>
      <c r="I6" s="24">
        <f t="shared" ref="I6:I14" si="12">($AD$5/I$27)/((AD6-$AD$5)/(AF6-I$27))</f>
        <v>3.6563551401869185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0.85203506149351083</v>
      </c>
      <c r="AE6" s="30">
        <f t="shared" si="10"/>
        <v>5.3125588484161157E-2</v>
      </c>
      <c r="AF6" s="20">
        <v>5</v>
      </c>
      <c r="AG6" s="26">
        <f t="shared" ca="1" si="0"/>
        <v>9.8422782574568296E-2</v>
      </c>
      <c r="AH6" s="19">
        <f t="shared" ca="1" si="3"/>
        <v>0.49211391287284145</v>
      </c>
      <c r="AI6" s="19">
        <f ca="1">1/(2*SUM(AH$2:AH6)-1)</f>
        <v>0.16814735991157082</v>
      </c>
      <c r="AJ6" s="19">
        <f t="shared" si="4"/>
        <v>0.2</v>
      </c>
      <c r="AK6" s="19">
        <f t="shared" ca="1" si="5"/>
        <v>-3.9815800110536495E-2</v>
      </c>
      <c r="AL6" s="27"/>
    </row>
    <row r="7" spans="1:38" x14ac:dyDescent="0.45">
      <c r="A7" s="18" t="b">
        <f t="shared" si="6"/>
        <v>0</v>
      </c>
      <c r="B7" s="23">
        <f>Итог!Q8</f>
        <v>4.3561867228375351E-2</v>
      </c>
      <c r="C7" s="23">
        <f t="shared" si="1"/>
        <v>4.3561867228375351E-2</v>
      </c>
      <c r="D7" s="37">
        <f t="shared" si="2"/>
        <v>0.56863965125038085</v>
      </c>
      <c r="E7" s="29">
        <f t="shared" si="7"/>
        <v>17.059189537511426</v>
      </c>
      <c r="F7" s="24">
        <f t="shared" si="8"/>
        <v>2.3977930941583225</v>
      </c>
      <c r="G7" s="24">
        <f t="shared" si="9"/>
        <v>3.2439873480673977</v>
      </c>
      <c r="H7" s="24">
        <f t="shared" si="11"/>
        <v>3.4404204426776275</v>
      </c>
      <c r="I7" s="24">
        <f t="shared" si="12"/>
        <v>4.0651496259351658</v>
      </c>
      <c r="J7" s="24">
        <f t="shared" ref="J7:J14" si="13">($AD$6/J$27)/((AD7-$AD$6)/(AF7-J$27))</f>
        <v>3.9118390266729106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0.89559692872188612</v>
      </c>
      <c r="AE7" s="30">
        <f t="shared" si="10"/>
        <v>-3.2323091827409778E-3</v>
      </c>
      <c r="AF7" s="20">
        <v>6</v>
      </c>
      <c r="AG7" s="26">
        <f t="shared" ca="1" si="0"/>
        <v>7.8627845368916816E-2</v>
      </c>
      <c r="AH7" s="19">
        <f t="shared" ca="1" si="3"/>
        <v>0.47176707221350089</v>
      </c>
      <c r="AI7" s="19">
        <f ca="1">1/(2*SUM(AH$2:AH7)-1)</f>
        <v>0.1451231667378613</v>
      </c>
      <c r="AJ7" s="19">
        <f t="shared" si="4"/>
        <v>0.16666666666666666</v>
      </c>
      <c r="AK7" s="19">
        <f t="shared" ca="1" si="5"/>
        <v>-2.5852199914566429E-2</v>
      </c>
      <c r="AL7" s="27"/>
    </row>
    <row r="8" spans="1:38" x14ac:dyDescent="0.45">
      <c r="A8" s="18">
        <f t="shared" si="6"/>
        <v>8</v>
      </c>
      <c r="B8" s="23">
        <f>Итог!Q9</f>
        <v>3.8805463069919138E-2</v>
      </c>
      <c r="C8" s="23">
        <f t="shared" si="1"/>
        <v>3.8805463069919138E-2</v>
      </c>
      <c r="D8" s="37">
        <f t="shared" si="2"/>
        <v>0.53680571193163762</v>
      </c>
      <c r="E8" s="29">
        <f t="shared" si="7"/>
        <v>22.545839901128783</v>
      </c>
      <c r="F8" s="24">
        <f t="shared" si="8"/>
        <v>2.70400337570547</v>
      </c>
      <c r="G8" s="24">
        <f t="shared" si="9"/>
        <v>3.6413004644515898</v>
      </c>
      <c r="H8" s="24">
        <f t="shared" si="11"/>
        <v>3.8470550564125752</v>
      </c>
      <c r="I8" s="24">
        <f t="shared" si="12"/>
        <v>4.3692237057626464</v>
      </c>
      <c r="J8" s="24">
        <f t="shared" si="13"/>
        <v>4.1377330473519232</v>
      </c>
      <c r="K8" s="24">
        <f>($AD$7/K$27)/((AD8-$AD$7)/(AF8-K$27))</f>
        <v>3.8465242514445777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0.93440239179180529</v>
      </c>
      <c r="AE8" s="30">
        <f t="shared" si="10"/>
        <v>-3.1833939318743232E-2</v>
      </c>
      <c r="AF8" s="20">
        <v>7</v>
      </c>
      <c r="AG8" s="26">
        <f t="shared" ca="1" si="0"/>
        <v>7.0042680533751969E-2</v>
      </c>
      <c r="AH8" s="19">
        <f t="shared" ca="1" si="3"/>
        <v>0.4902987637362638</v>
      </c>
      <c r="AI8" s="19">
        <f ca="1">1/(2*SUM(AH$2:AH8)-1)</f>
        <v>0.12704388012352871</v>
      </c>
      <c r="AJ8" s="19">
        <f t="shared" si="4"/>
        <v>0.14285714285714285</v>
      </c>
      <c r="AK8" s="19">
        <f t="shared" ca="1" si="5"/>
        <v>-1.8448806522549824E-2</v>
      </c>
      <c r="AL8" s="27"/>
    </row>
    <row r="9" spans="1:38" x14ac:dyDescent="0.45">
      <c r="A9" s="18">
        <f t="shared" si="6"/>
        <v>9</v>
      </c>
      <c r="B9" s="23">
        <f>Итог!Q10</f>
        <v>8.7381939253924033E-3</v>
      </c>
      <c r="C9" s="23">
        <f t="shared" si="1"/>
        <v>1.7258952232112525E-2</v>
      </c>
      <c r="D9" s="37">
        <f t="shared" si="2"/>
        <v>0.626839075672465</v>
      </c>
      <c r="E9" s="29">
        <f t="shared" si="7"/>
        <v>35.102988237658039</v>
      </c>
      <c r="F9" s="24">
        <f t="shared" si="8"/>
        <v>3.072348076231572</v>
      </c>
      <c r="G9" s="24">
        <f t="shared" si="9"/>
        <v>4.179904306220096</v>
      </c>
      <c r="H9" s="24">
        <f t="shared" si="11"/>
        <v>4.4868279995079181</v>
      </c>
      <c r="I9" s="24">
        <f t="shared" si="12"/>
        <v>5.1734032705954984</v>
      </c>
      <c r="J9" s="24">
        <f t="shared" si="13"/>
        <v>5.1313872595825973</v>
      </c>
      <c r="K9" s="24">
        <f>($AD$7/K$27)/((AD9-$AD$7)/(AF9-K$27))</f>
        <v>5.3248091140467819</v>
      </c>
      <c r="L9" s="24">
        <f>($AD$8/L$27)/((AD9-$AD$8)/(AF9-L$27))</f>
        <v>7.7343082114735795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0.95166134402391778</v>
      </c>
      <c r="AE9" s="30">
        <f t="shared" si="10"/>
        <v>9.0033363740827377E-2</v>
      </c>
      <c r="AF9" s="20">
        <v>8</v>
      </c>
      <c r="AG9" s="26">
        <f t="shared" ca="1" si="0"/>
        <v>3.1151883830455265E-2</v>
      </c>
      <c r="AH9" s="19">
        <f t="shared" ca="1" si="3"/>
        <v>0.24921507064364212</v>
      </c>
      <c r="AI9" s="19">
        <f ca="1">1/(2*SUM(AH$2:AH9)-1)</f>
        <v>0.11947822060448333</v>
      </c>
      <c r="AJ9" s="19">
        <f t="shared" si="4"/>
        <v>0.125</v>
      </c>
      <c r="AK9" s="19">
        <f t="shared" ca="1" si="5"/>
        <v>-6.3106050234476175E-3</v>
      </c>
      <c r="AL9" s="27"/>
    </row>
    <row r="10" spans="1:38" x14ac:dyDescent="0.45">
      <c r="A10" s="18">
        <f t="shared" si="6"/>
        <v>10</v>
      </c>
      <c r="B10" s="23">
        <f>Итог!Q11</f>
        <v>1.7258952232112525E-2</v>
      </c>
      <c r="C10" s="23">
        <f t="shared" si="1"/>
        <v>1.2855880953998778E-2</v>
      </c>
      <c r="D10" s="37">
        <f t="shared" si="2"/>
        <v>0.69362545712713142</v>
      </c>
      <c r="E10" s="29">
        <f t="shared" si="7"/>
        <v>49.941032913153464</v>
      </c>
      <c r="F10" s="24">
        <f t="shared" si="8"/>
        <v>3.4443044735807793</v>
      </c>
      <c r="G10" s="24">
        <f t="shared" si="9"/>
        <v>4.7238297027080716</v>
      </c>
      <c r="H10" s="24">
        <f t="shared" si="11"/>
        <v>5.1284085773113048</v>
      </c>
      <c r="I10" s="24">
        <f t="shared" si="12"/>
        <v>5.9689674112046891</v>
      </c>
      <c r="J10" s="24">
        <f t="shared" si="13"/>
        <v>6.0598767669445461</v>
      </c>
      <c r="K10" s="24">
        <f>($AD$7/K$27)/((AD10-$AD$7)/(AF10-K$27))</f>
        <v>6.4973380656610438</v>
      </c>
      <c r="L10" s="24">
        <f>($AD$8/L$27)/((AD10-$AD$8)/(AF10-L$27))</f>
        <v>8.8651366683857642</v>
      </c>
      <c r="M10" s="24">
        <f>($AD$9/M$27)/((AD10-$AD$9)/(AF10-M$27))</f>
        <v>9.2531712473572689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0.96451722497791659</v>
      </c>
      <c r="AE10" s="30">
        <f t="shared" si="10"/>
        <v>6.6786381454666421E-2</v>
      </c>
      <c r="AF10" s="20">
        <v>9</v>
      </c>
      <c r="AG10" s="26">
        <f t="shared" ca="1" si="0"/>
        <v>2.3204474097331243E-2</v>
      </c>
      <c r="AH10" s="19">
        <f t="shared" ca="1" si="3"/>
        <v>0.20884026687598117</v>
      </c>
      <c r="AI10" s="19">
        <f ca="1">1/(2*SUM(AH$2:AH10)-1)</f>
        <v>0.11379921562059482</v>
      </c>
      <c r="AJ10" s="19">
        <f t="shared" si="4"/>
        <v>0.1111111111111111</v>
      </c>
      <c r="AK10" s="19">
        <f t="shared" ca="1" si="5"/>
        <v>3.0241175731691803E-3</v>
      </c>
      <c r="AL10" s="27"/>
    </row>
    <row r="11" spans="1:38" x14ac:dyDescent="0.45">
      <c r="A11" s="18">
        <f t="shared" si="6"/>
        <v>11</v>
      </c>
      <c r="B11" s="23">
        <f>Итог!Q12</f>
        <v>1.2855880953998778E-2</v>
      </c>
      <c r="C11" s="23">
        <f t="shared" si="1"/>
        <v>1.0525242916355235E-2</v>
      </c>
      <c r="D11" s="37">
        <f t="shared" si="2"/>
        <v>0.73588549425937722</v>
      </c>
      <c r="E11" s="29">
        <f t="shared" si="7"/>
        <v>66.229694483343948</v>
      </c>
      <c r="F11" s="24">
        <f t="shared" si="8"/>
        <v>3.815283400809717</v>
      </c>
      <c r="G11" s="24">
        <f t="shared" si="9"/>
        <v>5.2636981326963728</v>
      </c>
      <c r="H11" s="24">
        <f t="shared" si="11"/>
        <v>5.7591460221550852</v>
      </c>
      <c r="I11" s="24">
        <f t="shared" si="12"/>
        <v>6.7381161971831007</v>
      </c>
      <c r="J11" s="24">
        <f t="shared" si="13"/>
        <v>6.9266972325028995</v>
      </c>
      <c r="K11" s="24">
        <f>($AD$7/K$27)/((AD11-$AD$7)/(AF11-K$27))</f>
        <v>7.5153951419774145</v>
      </c>
      <c r="L11" s="24">
        <f>($AD$8/L$27)/((AD11-$AD$8)/(AF11-L$27))</f>
        <v>9.8537750495617011</v>
      </c>
      <c r="M11" s="24">
        <f>($AD$9/M$27)/((AD11-$AD$9)/(AF11-M$27))</f>
        <v>10.175530369078729</v>
      </c>
      <c r="N11" s="24">
        <f>($AD$10/N$27)/((AD11-$AD$10)/(AF11-N$27))</f>
        <v>10.182052937378929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0.97504246789427185</v>
      </c>
      <c r="AE11" s="30">
        <f t="shared" si="10"/>
        <v>4.2260037132245798E-2</v>
      </c>
      <c r="AF11" s="20">
        <v>10</v>
      </c>
      <c r="AG11" s="26">
        <f t="shared" ca="1" si="0"/>
        <v>1.8997743328100475E-2</v>
      </c>
      <c r="AH11" s="19">
        <f t="shared" ca="1" si="3"/>
        <v>0.18997743328100475</v>
      </c>
      <c r="AI11" s="19">
        <f ca="1">1/(2*SUM(AH$2:AH11)-1)</f>
        <v>0.10908263876811107</v>
      </c>
      <c r="AJ11" s="19">
        <f t="shared" si="4"/>
        <v>0.1</v>
      </c>
      <c r="AK11" s="19">
        <f t="shared" ca="1" si="5"/>
        <v>1.0091820853456739E-2</v>
      </c>
      <c r="AL11" s="27"/>
    </row>
    <row r="12" spans="1:38" x14ac:dyDescent="0.45">
      <c r="A12" s="18" t="b">
        <f t="shared" si="6"/>
        <v>0</v>
      </c>
      <c r="B12" s="23">
        <f>Итог!Q13</f>
        <v>9.6758850309166273E-3</v>
      </c>
      <c r="C12" s="23">
        <f t="shared" si="1"/>
        <v>9.6758850309166273E-3</v>
      </c>
      <c r="D12" s="37">
        <f t="shared" si="2"/>
        <v>0.74510358285884926</v>
      </c>
      <c r="E12" s="29">
        <f t="shared" si="7"/>
        <v>81.961394114473421</v>
      </c>
      <c r="F12" s="24">
        <f t="shared" si="8"/>
        <v>4.1801369863013695</v>
      </c>
      <c r="G12" s="24">
        <f t="shared" si="9"/>
        <v>5.7886250690226388</v>
      </c>
      <c r="H12" s="24">
        <f t="shared" si="11"/>
        <v>6.3628900986783172</v>
      </c>
      <c r="I12" s="24">
        <f t="shared" si="12"/>
        <v>7.4548399390243905</v>
      </c>
      <c r="J12" s="24">
        <f t="shared" si="13"/>
        <v>7.7058841603932997</v>
      </c>
      <c r="K12" s="24">
        <f>($AD$7/K$27)/((AD12-$AD$7)/(AF12-K$27))</f>
        <v>8.3743138151875502</v>
      </c>
      <c r="L12" s="24">
        <f>($AD$8/L$27)/((AD12-$AD$8)/(AF12-L$27))</f>
        <v>10.611825986302678</v>
      </c>
      <c r="M12" s="24">
        <f>($AD$9/M$27)/((AD12-$AD$9)/(AF12-M$27))</f>
        <v>10.79568345323738</v>
      </c>
      <c r="N12" s="24">
        <f>($AD$10/N$27)/((AD12-$AD$10)/(AF12-N$27))</f>
        <v>10.610158089471886</v>
      </c>
      <c r="O12" s="24">
        <f>($AD$11/O$27)/((AD12-$AD$11)/(AF12-O$27))</f>
        <v>10.077036516853903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0.9847183529251885</v>
      </c>
      <c r="AE12" s="30">
        <f t="shared" si="10"/>
        <v>9.2180885994720407E-3</v>
      </c>
      <c r="AF12" s="20">
        <v>11</v>
      </c>
      <c r="AG12" s="26">
        <f t="shared" ca="1" si="0"/>
        <v>1.7464678178963897E-2</v>
      </c>
      <c r="AH12" s="19">
        <f t="shared" ca="1" si="3"/>
        <v>0.19211145996860285</v>
      </c>
      <c r="AI12" s="19">
        <f ca="1">1/(2*SUM(AH$2:AH12)-1)</f>
        <v>0.10469467050506034</v>
      </c>
      <c r="AJ12" s="19">
        <f t="shared" si="4"/>
        <v>9.0909090909090912E-2</v>
      </c>
      <c r="AK12" s="19">
        <f t="shared" ca="1" si="5"/>
        <v>1.5164137555566377E-2</v>
      </c>
      <c r="AL12" s="27"/>
    </row>
    <row r="13" spans="1:38" x14ac:dyDescent="0.45">
      <c r="A13" s="18">
        <f t="shared" si="6"/>
        <v>13</v>
      </c>
      <c r="B13" s="23">
        <f>Итог!Q14</f>
        <v>1.0525242916355235E-2</v>
      </c>
      <c r="C13" s="23">
        <f t="shared" si="1"/>
        <v>8.7381939253924033E-3</v>
      </c>
      <c r="D13" s="37">
        <f t="shared" si="2"/>
        <v>0.74357667379484149</v>
      </c>
      <c r="E13" s="29">
        <f t="shared" si="7"/>
        <v>98.152120940919076</v>
      </c>
      <c r="F13" s="24">
        <f t="shared" si="8"/>
        <v>4.5410103782154101</v>
      </c>
      <c r="G13" s="24">
        <f t="shared" si="9"/>
        <v>6.3039074701179807</v>
      </c>
      <c r="H13" s="24">
        <f t="shared" si="11"/>
        <v>6.949438584552567</v>
      </c>
      <c r="I13" s="24">
        <f t="shared" si="12"/>
        <v>8.1398848741244176</v>
      </c>
      <c r="J13" s="24">
        <f t="shared" si="13"/>
        <v>8.4347090760582297</v>
      </c>
      <c r="K13" s="24">
        <f t="shared" ref="K13:K26" si="14">($AD$7/K$27)/((AD13-$AD$7)/(AF13-K$27))</f>
        <v>9.1518539091792697</v>
      </c>
      <c r="L13" s="24">
        <f t="shared" ref="L13:L26" si="15">($AD$8/L$27)/((AD13-$AD$8)/(AF13-L$27))</f>
        <v>11.302003714844568</v>
      </c>
      <c r="M13" s="24">
        <f t="shared" ref="M13:M26" si="16">($AD$9/M$27)/((AD13-$AD$9)/(AF13-M$27))</f>
        <v>11.384815477158153</v>
      </c>
      <c r="N13" s="24">
        <f t="shared" ref="N13:N26" si="17">($AD$10/N$27)/((AD13-$AD$10)/(AF13-N$27))</f>
        <v>11.109650152617952</v>
      </c>
      <c r="O13" s="24">
        <f>($AD$11/O$27)/((AD13-$AD$11)/(AF13-O$27))</f>
        <v>10.590184501844984</v>
      </c>
      <c r="P13" s="24">
        <f>($AD$12/P$27)/((AD13-$AD$12)/(AF13-P$27))</f>
        <v>10.244662802205532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0.99345654685058093</v>
      </c>
      <c r="AE13" s="30">
        <f t="shared" si="10"/>
        <v>-1.5269090640077643E-3</v>
      </c>
      <c r="AF13" s="20">
        <v>12</v>
      </c>
      <c r="AG13" s="26">
        <f t="shared" ca="1" si="0"/>
        <v>1.5772174254317112E-2</v>
      </c>
      <c r="AH13" s="19">
        <f t="shared" ca="1" si="3"/>
        <v>0.18926609105180536</v>
      </c>
      <c r="AI13" s="19">
        <f ca="1">1/(2*SUM(AH$2:AH13)-1)</f>
        <v>0.1007037504538931</v>
      </c>
      <c r="AJ13" s="19">
        <f t="shared" si="4"/>
        <v>8.3333333333333329E-2</v>
      </c>
      <c r="AK13" s="19">
        <f t="shared" ca="1" si="5"/>
        <v>1.8949545949701569E-2</v>
      </c>
      <c r="AL13" s="27"/>
    </row>
    <row r="14" spans="1:38" x14ac:dyDescent="0.45">
      <c r="A14" s="18" t="str">
        <f t="shared" si="6"/>
        <v/>
      </c>
      <c r="B14" s="23">
        <f>Итог!Q15</f>
        <v>6.5434531494190391E-3</v>
      </c>
      <c r="C14" s="23">
        <f t="shared" si="1"/>
        <v>6.5434531494190391E-3</v>
      </c>
      <c r="D14" s="37">
        <f t="shared" si="2"/>
        <v>0.76964002314492752</v>
      </c>
      <c r="E14" s="29">
        <f t="shared" si="7"/>
        <v>120.0638436106087</v>
      </c>
      <c r="F14" s="24">
        <f t="shared" si="8"/>
        <v>4.9081561336154476</v>
      </c>
      <c r="G14" s="24">
        <f t="shared" si="9"/>
        <v>6.8325562970411653</v>
      </c>
      <c r="H14" s="24">
        <f t="shared" si="11"/>
        <v>7.5565322914816768</v>
      </c>
      <c r="I14" s="24">
        <f t="shared" si="12"/>
        <v>8.8614559914096827</v>
      </c>
      <c r="J14" s="24">
        <f t="shared" si="13"/>
        <v>9.2133725202057253</v>
      </c>
      <c r="K14" s="24">
        <f t="shared" si="14"/>
        <v>10.007972665148049</v>
      </c>
      <c r="L14" s="24">
        <f t="shared" si="15"/>
        <v>12.209535647695974</v>
      </c>
      <c r="M14" s="24">
        <f t="shared" si="16"/>
        <v>12.304610626932771</v>
      </c>
      <c r="N14" s="24">
        <f t="shared" si="17"/>
        <v>12.081194944465684</v>
      </c>
      <c r="O14" s="24">
        <f t="shared" ref="O14:O26" si="18">($AD$11/O$27)/((AD14-$AD$11)/(AF14-O$27))</f>
        <v>11.720419275796312</v>
      </c>
      <c r="P14" s="24">
        <f>($AD$12/P$27)/((AD14-$AD$12)/(AF14-P$27))</f>
        <v>11.715994987671243</v>
      </c>
      <c r="Q14" s="24">
        <f>($AD$13/Q$27)/((AD14-$AD$13)/(AF14-Q$27))</f>
        <v>12.652042229144984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>
        <f t="shared" si="10"/>
        <v>2.6063349350086029E-2</v>
      </c>
      <c r="AF14" s="20">
        <v>13</v>
      </c>
      <c r="AG14" s="26">
        <f t="shared" ca="1" si="0"/>
        <v>1.1810733908948197E-2</v>
      </c>
      <c r="AH14" s="19">
        <f t="shared" ca="1" si="3"/>
        <v>0.15353954081632656</v>
      </c>
      <c r="AI14" s="19">
        <f ca="1">1/(2*SUM(AH$2:AH14)-1)</f>
        <v>9.7682999880196478E-2</v>
      </c>
      <c r="AJ14" s="19">
        <f t="shared" si="4"/>
        <v>7.6923076923076927E-2</v>
      </c>
      <c r="AK14" s="19">
        <f t="shared" ca="1" si="5"/>
        <v>2.2489916536879512E-2</v>
      </c>
      <c r="AL14" s="27"/>
    </row>
    <row r="15" spans="1:38" x14ac:dyDescent="0.45">
      <c r="A15" s="18" t="str">
        <f t="shared" si="6"/>
        <v/>
      </c>
      <c r="B15" s="23">
        <f>Итог!Q16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19">(AD$2/F$27)/((AD15-AD$2)/(AF15-F$27))</f>
        <v>5.3171691447500686</v>
      </c>
      <c r="G15" s="24">
        <f t="shared" ref="G15:G26" si="20">(AD$3/G$27)/((AD15-AD$3)/(AF15-G$27))</f>
        <v>7.4536977785903629</v>
      </c>
      <c r="H15" s="24">
        <f t="shared" ref="H15:H26" si="21">(AD$4/H$27)/((AD15-AD$4)/(AF15-H$27))</f>
        <v>8.3121855206298445</v>
      </c>
      <c r="I15" s="24">
        <f t="shared" ref="I15:I26" si="22">($AD$5/I$27)/((AD15-$AD$5)/(AF15-I$27))</f>
        <v>9.8460622126774258</v>
      </c>
      <c r="J15" s="24">
        <f t="shared" ref="J15:J26" si="23">($AD$6/J$27)/((AD15-$AD$6)/(AF15-J$27))</f>
        <v>10.365044085231441</v>
      </c>
      <c r="K15" s="24">
        <f t="shared" si="14"/>
        <v>11.437683045883485</v>
      </c>
      <c r="L15" s="24">
        <f t="shared" si="15"/>
        <v>14.244458255645304</v>
      </c>
      <c r="M15" s="24">
        <f t="shared" si="16"/>
        <v>14.765532752319324</v>
      </c>
      <c r="N15" s="24">
        <f t="shared" si="17"/>
        <v>15.101493680582106</v>
      </c>
      <c r="O15" s="24">
        <f t="shared" si="18"/>
        <v>15.627225701061748</v>
      </c>
      <c r="P15" s="24">
        <f t="shared" ref="P15:P26" si="24">($AD$12/P$27)/((AD15-$AD$12)/(AF15-P$27))</f>
        <v>17.573992481506863</v>
      </c>
      <c r="Q15" s="24">
        <f t="shared" ref="Q15:Q26" si="25">($AD$13/Q$27)/((AD15-$AD$13)/(AF15-Q$27))</f>
        <v>25.304084458289967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ref="AG15:AG26" ca="1" si="26">C15/SUM(INDIRECT("C$2:C$"&amp;$A$28))</f>
        <v>0</v>
      </c>
      <c r="AH15" s="19">
        <f t="shared" ca="1" si="3"/>
        <v>0</v>
      </c>
      <c r="AI15" s="19">
        <f ca="1">1/(2*SUM(AH$2:AH15)-1)</f>
        <v>9.7682999880196478E-2</v>
      </c>
      <c r="AJ15" s="19">
        <f t="shared" si="4"/>
        <v>7.1428571428571425E-2</v>
      </c>
      <c r="AK15" s="19">
        <f t="shared" ca="1" si="5"/>
        <v>2.8273999870980827E-2</v>
      </c>
      <c r="AL15" s="27"/>
    </row>
    <row r="16" spans="1:38" x14ac:dyDescent="0.45">
      <c r="A16" s="18" t="str">
        <f t="shared" si="6"/>
        <v/>
      </c>
      <c r="B16" s="23">
        <f>Итог!Q17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19"/>
        <v>5.7261821558846888</v>
      </c>
      <c r="G16" s="24">
        <f t="shared" si="20"/>
        <v>8.0748392601395587</v>
      </c>
      <c r="H16" s="24">
        <f t="shared" si="21"/>
        <v>9.0678387497780122</v>
      </c>
      <c r="I16" s="24">
        <f t="shared" si="22"/>
        <v>10.830668433945167</v>
      </c>
      <c r="J16" s="24">
        <f t="shared" si="23"/>
        <v>11.516715650257158</v>
      </c>
      <c r="K16" s="24">
        <f t="shared" si="14"/>
        <v>12.86739342661892</v>
      </c>
      <c r="L16" s="24">
        <f t="shared" si="15"/>
        <v>16.279380863594632</v>
      </c>
      <c r="M16" s="24">
        <f t="shared" si="16"/>
        <v>17.22645487770588</v>
      </c>
      <c r="N16" s="24">
        <f t="shared" si="17"/>
        <v>18.121792416698526</v>
      </c>
      <c r="O16" s="24">
        <f t="shared" si="18"/>
        <v>19.534032126327187</v>
      </c>
      <c r="P16" s="24">
        <f t="shared" si="24"/>
        <v>23.431989975342486</v>
      </c>
      <c r="Q16" s="24">
        <f t="shared" si="25"/>
        <v>37.956126687434953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26"/>
        <v>0</v>
      </c>
      <c r="AH16" s="19">
        <f t="shared" ca="1" si="3"/>
        <v>0</v>
      </c>
      <c r="AI16" s="19">
        <f ca="1">1/(2*SUM(AH$2:AH16)-1)</f>
        <v>9.7682999880196478E-2</v>
      </c>
      <c r="AJ16" s="19">
        <f t="shared" si="4"/>
        <v>6.6666666666666666E-2</v>
      </c>
      <c r="AK16" s="19">
        <f t="shared" ca="1" si="5"/>
        <v>3.3231785585924795E-2</v>
      </c>
      <c r="AL16" s="27"/>
    </row>
    <row r="17" spans="1:38" x14ac:dyDescent="0.45">
      <c r="A17" s="18" t="str">
        <f t="shared" si="6"/>
        <v/>
      </c>
      <c r="B17" s="23">
        <f>Итог!Q18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19"/>
        <v>6.135195167019309</v>
      </c>
      <c r="G17" s="24">
        <f t="shared" si="20"/>
        <v>8.6959807416887571</v>
      </c>
      <c r="H17" s="24">
        <f t="shared" si="21"/>
        <v>9.8234919789261799</v>
      </c>
      <c r="I17" s="24">
        <f t="shared" si="22"/>
        <v>11.81527465521291</v>
      </c>
      <c r="J17" s="24">
        <f t="shared" si="23"/>
        <v>12.668387215282873</v>
      </c>
      <c r="K17" s="24">
        <f t="shared" si="14"/>
        <v>14.297103807354357</v>
      </c>
      <c r="L17" s="24">
        <f t="shared" si="15"/>
        <v>18.314303471543962</v>
      </c>
      <c r="M17" s="24">
        <f t="shared" si="16"/>
        <v>19.687377003092433</v>
      </c>
      <c r="N17" s="24">
        <f t="shared" si="17"/>
        <v>21.142091152814945</v>
      </c>
      <c r="O17" s="24">
        <f t="shared" si="18"/>
        <v>23.440838551592623</v>
      </c>
      <c r="P17" s="24">
        <f t="shared" si="24"/>
        <v>29.289987469178111</v>
      </c>
      <c r="Q17" s="24">
        <f t="shared" si="25"/>
        <v>50.608168916579935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26"/>
        <v>0</v>
      </c>
      <c r="AH17" s="19">
        <f t="shared" ca="1" si="3"/>
        <v>0</v>
      </c>
      <c r="AI17" s="19">
        <f ca="1">1/(2*SUM(AH$2:AH17)-1)</f>
        <v>9.7682999880196478E-2</v>
      </c>
      <c r="AJ17" s="19">
        <f t="shared" si="4"/>
        <v>6.25E-2</v>
      </c>
      <c r="AK17" s="19">
        <f t="shared" ca="1" si="5"/>
        <v>3.7528533205542912E-2</v>
      </c>
      <c r="AL17" s="27"/>
    </row>
    <row r="18" spans="1:38" x14ac:dyDescent="0.45">
      <c r="A18" s="18" t="str">
        <f t="shared" si="6"/>
        <v/>
      </c>
      <c r="B18" s="23">
        <f>Итог!Q19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19"/>
        <v>6.5442081781539301</v>
      </c>
      <c r="G18" s="24">
        <f t="shared" si="20"/>
        <v>9.317122223237952</v>
      </c>
      <c r="H18" s="24">
        <f t="shared" si="21"/>
        <v>10.579145208074348</v>
      </c>
      <c r="I18" s="24">
        <f t="shared" si="22"/>
        <v>12.799880876480653</v>
      </c>
      <c r="J18" s="24">
        <f t="shared" si="23"/>
        <v>13.820058780308589</v>
      </c>
      <c r="K18" s="24">
        <f t="shared" si="14"/>
        <v>15.726814188089794</v>
      </c>
      <c r="L18" s="24">
        <f t="shared" si="15"/>
        <v>20.349226079493292</v>
      </c>
      <c r="M18" s="24">
        <f t="shared" si="16"/>
        <v>22.148299128478985</v>
      </c>
      <c r="N18" s="24">
        <f t="shared" si="17"/>
        <v>24.162389888931369</v>
      </c>
      <c r="O18" s="24">
        <f t="shared" si="18"/>
        <v>27.34764497685806</v>
      </c>
      <c r="P18" s="24">
        <f t="shared" si="24"/>
        <v>35.147984963013727</v>
      </c>
      <c r="Q18" s="24">
        <f t="shared" si="25"/>
        <v>63.260211145724917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26"/>
        <v>0</v>
      </c>
      <c r="AH18" s="19">
        <f t="shared" ca="1" si="3"/>
        <v>0</v>
      </c>
      <c r="AI18" s="19">
        <f ca="1">1/(2*SUM(AH$2:AH18)-1)</f>
        <v>9.7682999880196478E-2</v>
      </c>
      <c r="AJ18" s="19">
        <f t="shared" si="4"/>
        <v>5.8823529411764705E-2</v>
      </c>
      <c r="AK18" s="19">
        <f t="shared" ca="1" si="5"/>
        <v>4.1288187372708757E-2</v>
      </c>
      <c r="AL18" s="27"/>
    </row>
    <row r="19" spans="1:38" x14ac:dyDescent="0.45">
      <c r="A19" s="18" t="str">
        <f t="shared" si="6"/>
        <v/>
      </c>
      <c r="B19" s="23">
        <f>Итог!Q20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19"/>
        <v>6.9532211892885512</v>
      </c>
      <c r="G19" s="24">
        <f t="shared" si="20"/>
        <v>9.9382637047871505</v>
      </c>
      <c r="H19" s="24">
        <f t="shared" si="21"/>
        <v>11.334798437222515</v>
      </c>
      <c r="I19" s="24">
        <f t="shared" si="22"/>
        <v>13.784487097748395</v>
      </c>
      <c r="J19" s="24">
        <f t="shared" si="23"/>
        <v>14.971730345334304</v>
      </c>
      <c r="K19" s="24">
        <f t="shared" si="14"/>
        <v>17.156524568825226</v>
      </c>
      <c r="L19" s="24">
        <f t="shared" si="15"/>
        <v>22.384148687442618</v>
      </c>
      <c r="M19" s="24">
        <f t="shared" si="16"/>
        <v>24.609221253865542</v>
      </c>
      <c r="N19" s="24">
        <f t="shared" si="17"/>
        <v>27.182688625047792</v>
      </c>
      <c r="O19" s="24">
        <f t="shared" si="18"/>
        <v>31.254451402123497</v>
      </c>
      <c r="P19" s="24">
        <f t="shared" si="24"/>
        <v>41.005982456849353</v>
      </c>
      <c r="Q19" s="24">
        <f t="shared" si="25"/>
        <v>75.912253374869906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26"/>
        <v>0</v>
      </c>
      <c r="AH19" s="19">
        <f t="shared" ca="1" si="3"/>
        <v>0</v>
      </c>
      <c r="AI19" s="19">
        <f ca="1">1/(2*SUM(AH$2:AH19)-1)</f>
        <v>9.7682999880196478E-2</v>
      </c>
      <c r="AJ19" s="19">
        <f t="shared" si="4"/>
        <v>5.5555555555555552E-2</v>
      </c>
      <c r="AK19" s="19">
        <f t="shared" ca="1" si="5"/>
        <v>4.4605529284913924E-2</v>
      </c>
      <c r="AL19" s="27"/>
    </row>
    <row r="20" spans="1:38" x14ac:dyDescent="0.45">
      <c r="A20" s="18" t="str">
        <f t="shared" si="6"/>
        <v/>
      </c>
      <c r="B20" s="23">
        <f>Итог!Q21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19"/>
        <v>7.3622342004231713</v>
      </c>
      <c r="G20" s="24">
        <f t="shared" si="20"/>
        <v>10.559405186336347</v>
      </c>
      <c r="H20" s="24">
        <f t="shared" si="21"/>
        <v>12.090451666370683</v>
      </c>
      <c r="I20" s="24">
        <f t="shared" si="22"/>
        <v>14.769093319016136</v>
      </c>
      <c r="J20" s="24">
        <f t="shared" si="23"/>
        <v>16.12340191036002</v>
      </c>
      <c r="K20" s="24">
        <f t="shared" si="14"/>
        <v>18.586234949560662</v>
      </c>
      <c r="L20" s="24">
        <f t="shared" si="15"/>
        <v>24.419071295391948</v>
      </c>
      <c r="M20" s="24">
        <f t="shared" si="16"/>
        <v>27.070143379252094</v>
      </c>
      <c r="N20" s="24">
        <f t="shared" si="17"/>
        <v>30.202987361164212</v>
      </c>
      <c r="O20" s="24">
        <f t="shared" si="18"/>
        <v>35.16125782738893</v>
      </c>
      <c r="P20" s="24">
        <f t="shared" si="24"/>
        <v>46.863979950684971</v>
      </c>
      <c r="Q20" s="24">
        <f t="shared" si="25"/>
        <v>88.564295604014887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26"/>
        <v>0</v>
      </c>
      <c r="AH20" s="19">
        <f t="shared" ca="1" si="3"/>
        <v>0</v>
      </c>
      <c r="AI20" s="19">
        <f ca="1">1/(2*SUM(AH$2:AH20)-1)</f>
        <v>9.7682999880196478E-2</v>
      </c>
      <c r="AJ20" s="19">
        <f t="shared" si="4"/>
        <v>5.2631578947368418E-2</v>
      </c>
      <c r="AK20" s="19">
        <f t="shared" ca="1" si="5"/>
        <v>4.7554277651318505E-2</v>
      </c>
      <c r="AL20" s="27"/>
    </row>
    <row r="21" spans="1:38" x14ac:dyDescent="0.45">
      <c r="A21" s="18" t="str">
        <f t="shared" si="6"/>
        <v/>
      </c>
      <c r="B21" s="23">
        <f>Итог!Q22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19"/>
        <v>7.7712472115577915</v>
      </c>
      <c r="G21" s="24">
        <f t="shared" si="20"/>
        <v>11.180546667885544</v>
      </c>
      <c r="H21" s="24">
        <f t="shared" si="21"/>
        <v>12.846104895518849</v>
      </c>
      <c r="I21" s="24">
        <f t="shared" si="22"/>
        <v>15.753699540283879</v>
      </c>
      <c r="J21" s="24">
        <f t="shared" si="23"/>
        <v>17.275073475385735</v>
      </c>
      <c r="K21" s="24">
        <f t="shared" si="14"/>
        <v>20.015945330296098</v>
      </c>
      <c r="L21" s="24">
        <f t="shared" si="15"/>
        <v>26.453993903341278</v>
      </c>
      <c r="M21" s="24">
        <f t="shared" si="16"/>
        <v>29.531065504638647</v>
      </c>
      <c r="N21" s="24">
        <f t="shared" si="17"/>
        <v>33.223286097280628</v>
      </c>
      <c r="O21" s="24">
        <f t="shared" si="18"/>
        <v>39.068064252654374</v>
      </c>
      <c r="P21" s="24">
        <f t="shared" si="24"/>
        <v>52.721977444520597</v>
      </c>
      <c r="Q21" s="24">
        <f t="shared" si="25"/>
        <v>101.21633783315987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26"/>
        <v>0</v>
      </c>
      <c r="AH21" s="19">
        <f t="shared" ca="1" si="3"/>
        <v>0</v>
      </c>
      <c r="AI21" s="19">
        <f ca="1">1/(2*SUM(AH$2:AH21)-1)</f>
        <v>9.7682999880196478E-2</v>
      </c>
      <c r="AJ21" s="19">
        <f t="shared" si="4"/>
        <v>0.05</v>
      </c>
      <c r="AK21" s="19">
        <f t="shared" ca="1" si="5"/>
        <v>5.01926314528384E-2</v>
      </c>
      <c r="AL21" s="27"/>
    </row>
    <row r="22" spans="1:38" x14ac:dyDescent="0.45">
      <c r="A22" s="18" t="str">
        <f t="shared" si="6"/>
        <v/>
      </c>
      <c r="B22" s="23">
        <f>Итог!Q23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19"/>
        <v>8.1802602226924126</v>
      </c>
      <c r="G22" s="24">
        <f t="shared" si="20"/>
        <v>11.801688149434741</v>
      </c>
      <c r="H22" s="24">
        <f t="shared" si="21"/>
        <v>13.601758124667018</v>
      </c>
      <c r="I22" s="24">
        <f t="shared" si="22"/>
        <v>16.738305761551622</v>
      </c>
      <c r="J22" s="24">
        <f t="shared" si="23"/>
        <v>18.426745040411451</v>
      </c>
      <c r="K22" s="24">
        <f t="shared" si="14"/>
        <v>21.445655711031534</v>
      </c>
      <c r="L22" s="24">
        <f t="shared" si="15"/>
        <v>28.488916511290608</v>
      </c>
      <c r="M22" s="24">
        <f t="shared" si="16"/>
        <v>31.991987630025204</v>
      </c>
      <c r="N22" s="24">
        <f t="shared" si="17"/>
        <v>36.243584833397051</v>
      </c>
      <c r="O22" s="24">
        <f t="shared" si="18"/>
        <v>42.97487067791981</v>
      </c>
      <c r="P22" s="24">
        <f t="shared" si="24"/>
        <v>58.579974938356223</v>
      </c>
      <c r="Q22" s="24">
        <f t="shared" si="25"/>
        <v>113.86838006230485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26"/>
        <v>0</v>
      </c>
      <c r="AH22" s="19">
        <f t="shared" ca="1" si="3"/>
        <v>0</v>
      </c>
      <c r="AI22" s="19">
        <f ca="1">1/(2*SUM(AH$2:AH22)-1)</f>
        <v>9.7682999880196478E-2</v>
      </c>
      <c r="AJ22" s="19">
        <f t="shared" si="4"/>
        <v>4.7619047619047616E-2</v>
      </c>
      <c r="AK22" s="19">
        <f t="shared" ca="1" si="5"/>
        <v>5.2567149874206305E-2</v>
      </c>
      <c r="AL22" s="27"/>
    </row>
    <row r="23" spans="1:38" x14ac:dyDescent="0.45">
      <c r="A23" s="18" t="str">
        <f t="shared" si="6"/>
        <v/>
      </c>
      <c r="B23" s="23">
        <f>Итог!Q24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19"/>
        <v>8.5892732338270328</v>
      </c>
      <c r="G23" s="24">
        <f t="shared" si="20"/>
        <v>12.422829630983939</v>
      </c>
      <c r="H23" s="24">
        <f t="shared" si="21"/>
        <v>14.357411353815186</v>
      </c>
      <c r="I23" s="24">
        <f t="shared" si="22"/>
        <v>17.722911982819365</v>
      </c>
      <c r="J23" s="24">
        <f t="shared" si="23"/>
        <v>19.578416605437166</v>
      </c>
      <c r="K23" s="24">
        <f t="shared" si="14"/>
        <v>22.875366091766971</v>
      </c>
      <c r="L23" s="24">
        <f t="shared" si="15"/>
        <v>30.523839119239938</v>
      </c>
      <c r="M23" s="24">
        <f t="shared" si="16"/>
        <v>34.45290975541176</v>
      </c>
      <c r="N23" s="24">
        <f t="shared" si="17"/>
        <v>39.263883569513474</v>
      </c>
      <c r="O23" s="24">
        <f t="shared" si="18"/>
        <v>46.881677103185247</v>
      </c>
      <c r="P23" s="24">
        <f t="shared" si="24"/>
        <v>64.437972432191842</v>
      </c>
      <c r="Q23" s="24">
        <f t="shared" si="25"/>
        <v>126.52042229144983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26"/>
        <v>0</v>
      </c>
      <c r="AH23" s="19">
        <f t="shared" ca="1" si="3"/>
        <v>0</v>
      </c>
      <c r="AI23" s="19">
        <f ca="1">1/(2*SUM(AH$2:AH23)-1)</f>
        <v>9.7682999880196478E-2</v>
      </c>
      <c r="AJ23" s="19">
        <f t="shared" si="4"/>
        <v>4.5454545454545456E-2</v>
      </c>
      <c r="AK23" s="19">
        <f t="shared" ca="1" si="5"/>
        <v>5.4715523684015353E-2</v>
      </c>
      <c r="AL23" s="27"/>
    </row>
    <row r="24" spans="1:38" x14ac:dyDescent="0.45">
      <c r="A24" s="18" t="str">
        <f t="shared" si="6"/>
        <v/>
      </c>
      <c r="B24" s="23">
        <f>Итог!Q25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19"/>
        <v>8.9982862449616547</v>
      </c>
      <c r="G24" s="24">
        <f t="shared" si="20"/>
        <v>13.043971112533134</v>
      </c>
      <c r="H24" s="24">
        <f t="shared" si="21"/>
        <v>15.113064582963354</v>
      </c>
      <c r="I24" s="24">
        <f t="shared" si="22"/>
        <v>18.707518204087105</v>
      </c>
      <c r="J24" s="24">
        <f t="shared" si="23"/>
        <v>20.730088170462881</v>
      </c>
      <c r="K24" s="24">
        <f t="shared" si="14"/>
        <v>24.305076472502407</v>
      </c>
      <c r="L24" s="24">
        <f t="shared" si="15"/>
        <v>32.558761727189264</v>
      </c>
      <c r="M24" s="24">
        <f t="shared" si="16"/>
        <v>36.913831880798313</v>
      </c>
      <c r="N24" s="24">
        <f t="shared" si="17"/>
        <v>42.284182305629891</v>
      </c>
      <c r="O24" s="24">
        <f t="shared" si="18"/>
        <v>50.788483528450683</v>
      </c>
      <c r="P24" s="24">
        <f t="shared" si="24"/>
        <v>70.295969926027453</v>
      </c>
      <c r="Q24" s="24">
        <f t="shared" si="25"/>
        <v>139.17246452059481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26"/>
        <v>0</v>
      </c>
      <c r="AH24" s="19">
        <f t="shared" ca="1" si="3"/>
        <v>0</v>
      </c>
      <c r="AI24" s="19">
        <f ca="1">1/(2*SUM(AH$2:AH24)-1)</f>
        <v>9.7682999880196478E-2</v>
      </c>
      <c r="AJ24" s="19">
        <f t="shared" si="4"/>
        <v>4.3478260869565216E-2</v>
      </c>
      <c r="AK24" s="19">
        <f t="shared" ca="1" si="5"/>
        <v>5.6668590783841774E-2</v>
      </c>
      <c r="AL24" s="27"/>
    </row>
    <row r="25" spans="1:38" x14ac:dyDescent="0.45">
      <c r="A25" s="18" t="str">
        <f t="shared" si="6"/>
        <v/>
      </c>
      <c r="B25" s="23">
        <f>Итог!Q26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19"/>
        <v>9.4072992560962749</v>
      </c>
      <c r="G25" s="24">
        <f t="shared" si="20"/>
        <v>13.665112594082331</v>
      </c>
      <c r="H25" s="24">
        <f t="shared" si="21"/>
        <v>15.868717812111521</v>
      </c>
      <c r="I25" s="24">
        <f t="shared" si="22"/>
        <v>19.692124425354852</v>
      </c>
      <c r="J25" s="24">
        <f t="shared" si="23"/>
        <v>21.881759735488597</v>
      </c>
      <c r="K25" s="24">
        <f t="shared" si="14"/>
        <v>25.734786853237839</v>
      </c>
      <c r="L25" s="24">
        <f t="shared" si="15"/>
        <v>34.59368433513859</v>
      </c>
      <c r="M25" s="24">
        <f t="shared" si="16"/>
        <v>39.374754006184865</v>
      </c>
      <c r="N25" s="24">
        <f t="shared" si="17"/>
        <v>45.304481041746314</v>
      </c>
      <c r="O25" s="24">
        <f t="shared" si="18"/>
        <v>54.69528995371612</v>
      </c>
      <c r="P25" s="24">
        <f t="shared" si="24"/>
        <v>76.153967419863079</v>
      </c>
      <c r="Q25" s="24">
        <f t="shared" si="25"/>
        <v>151.82450674973981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26"/>
        <v>0</v>
      </c>
      <c r="AH25" s="19">
        <f t="shared" ca="1" si="3"/>
        <v>0</v>
      </c>
      <c r="AI25" s="19">
        <f ca="1">1/(2*SUM(AH$2:AH25)-1)</f>
        <v>9.7682999880196478E-2</v>
      </c>
      <c r="AJ25" s="19">
        <f t="shared" si="4"/>
        <v>4.1666666666666664E-2</v>
      </c>
      <c r="AK25" s="19">
        <f t="shared" ca="1" si="5"/>
        <v>5.8451825961944148E-2</v>
      </c>
      <c r="AL25" s="27"/>
    </row>
    <row r="26" spans="1:38" x14ac:dyDescent="0.45">
      <c r="A26" s="18" t="str">
        <f t="shared" si="6"/>
        <v/>
      </c>
      <c r="B26" s="23">
        <f>Итог!Q27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19"/>
        <v>9.8163122672308951</v>
      </c>
      <c r="G26" s="24">
        <f t="shared" si="20"/>
        <v>14.286254075631527</v>
      </c>
      <c r="H26" s="24">
        <f t="shared" si="21"/>
        <v>16.624371041259689</v>
      </c>
      <c r="I26" s="24">
        <f t="shared" si="22"/>
        <v>20.676730646622591</v>
      </c>
      <c r="J26" s="24">
        <f t="shared" si="23"/>
        <v>23.033431300514316</v>
      </c>
      <c r="K26" s="24">
        <f t="shared" si="14"/>
        <v>27.164497233973279</v>
      </c>
      <c r="L26" s="24">
        <f t="shared" si="15"/>
        <v>36.628606943087924</v>
      </c>
      <c r="M26" s="24">
        <f t="shared" si="16"/>
        <v>41.835676131571425</v>
      </c>
      <c r="N26" s="24">
        <f t="shared" si="17"/>
        <v>48.324779777862737</v>
      </c>
      <c r="O26" s="24">
        <f t="shared" si="18"/>
        <v>58.60209637898155</v>
      </c>
      <c r="P26" s="24">
        <f t="shared" si="24"/>
        <v>82.011964913698705</v>
      </c>
      <c r="Q26" s="24">
        <f t="shared" si="25"/>
        <v>164.47654897888478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26"/>
        <v>0</v>
      </c>
      <c r="AH26" s="19">
        <f t="shared" ca="1" si="3"/>
        <v>0</v>
      </c>
      <c r="AI26" s="19">
        <f ca="1">1/(2*SUM(AH$2:AH26)-1)</f>
        <v>9.7682999880196478E-2</v>
      </c>
      <c r="AJ26" s="19">
        <f t="shared" si="4"/>
        <v>0.04</v>
      </c>
      <c r="AK26" s="19">
        <f t="shared" ca="1" si="5"/>
        <v>6.0086458208538002E-2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0.55402595637697893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u1aNuNEokiKjDLXRQ1GsmVQysV/erPnthxKjCpCP9kj+WAEaMhW6TFWPz4BYckWuCj3BOVuDY5rMmoTZsH+ckg==" saltValue="FhIQ4AkZS4GRIioRTOA2Ow==" spinCount="100000" sheet="1" formatCell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Итог!R3</f>
        <v>0.22571610985626833</v>
      </c>
      <c r="C2" s="23">
        <f>LARGE($B$2:$B$26,ROW(A2)-1)</f>
        <v>0.2380827194737887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0.2380827194737887</v>
      </c>
      <c r="AE2" s="19"/>
      <c r="AF2" s="20">
        <v>1</v>
      </c>
      <c r="AG2" s="26">
        <f t="shared" ref="AG2:AG16" ca="1" si="0">C2/SUM(INDIRECT("C$2:C$"&amp;$A$28))</f>
        <v>0.36196644289827651</v>
      </c>
      <c r="AH2" s="19">
        <f ca="1">AF2*AG2</f>
        <v>0.36196644289827651</v>
      </c>
      <c r="AI2" s="19">
        <f ca="1">1/(2*SUM(AH$2:AH2)-1)</f>
        <v>-3.6223075786674555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Итог!R4</f>
        <v>0.2380827194737887</v>
      </c>
      <c r="C3" s="23">
        <f t="shared" ref="C3:C26" si="1">LARGE($B$2:$B$26,ROW(A3)-1)</f>
        <v>0.22571610985626833</v>
      </c>
      <c r="D3" s="28">
        <f t="shared" ref="D3:D26" si="2">E3*(1/(AF3*(AF3-1)))</f>
        <v>0.52739416700339914</v>
      </c>
      <c r="E3" s="29">
        <f>SUM(F3:AC3)</f>
        <v>1.0547883340067983</v>
      </c>
      <c r="F3" s="24">
        <f>(C$2/F$27)/((SUM(C$2:C3)-C$2)/(AF3-F$27))</f>
        <v>1.0547883340067983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0.46379882933005701</v>
      </c>
      <c r="AE3" s="19"/>
      <c r="AF3" s="20">
        <v>2</v>
      </c>
      <c r="AG3" s="26">
        <f t="shared" ca="1" si="0"/>
        <v>0.34316500403761918</v>
      </c>
      <c r="AH3" s="19">
        <f t="shared" ref="AH3:AH26" ca="1" si="3">AF3*AG3</f>
        <v>0.68633000807523836</v>
      </c>
      <c r="AI3" s="19">
        <f ca="1">1/(2*SUM(AH$2:AH3)-1)</f>
        <v>0.91191544120381729</v>
      </c>
      <c r="AJ3" s="19">
        <f t="shared" ref="AJ3:AJ26" si="4">1/AF3</f>
        <v>0.5</v>
      </c>
      <c r="AK3" s="19">
        <f t="shared" ref="AK3:AK26" ca="1" si="5">(AI3-AJ3)/(1-AJ3)</f>
        <v>0.82383088240763458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Итог!R5</f>
        <v>8.4597267006100152E-2</v>
      </c>
      <c r="C4" s="23">
        <f t="shared" si="1"/>
        <v>0.19394921374115426</v>
      </c>
      <c r="D4" s="37">
        <f t="shared" si="2"/>
        <v>0.38838369683716234</v>
      </c>
      <c r="E4" s="29">
        <f t="shared" ref="E4:E26" si="7">SUM(F4:AC4)</f>
        <v>2.330302181022974</v>
      </c>
      <c r="F4" s="24">
        <f t="shared" ref="F4:F16" si="8">(AD$2/F$27)/((AD4-AD$2)/(AF4-F$27))</f>
        <v>1.1346313649787143</v>
      </c>
      <c r="G4" s="24">
        <f t="shared" ref="G4:G16" si="9">(AD$3/G$27)/((AD4-AD$3)/(AF4-G$27))</f>
        <v>1.19567081604426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0.65774804307121126</v>
      </c>
      <c r="AE4" s="30">
        <f t="shared" ref="AE4:AE26" si="10">D4-D3</f>
        <v>-0.1390104701662368</v>
      </c>
      <c r="AF4" s="20">
        <v>3</v>
      </c>
      <c r="AG4" s="26">
        <f t="shared" ca="1" si="0"/>
        <v>0.29486855306410437</v>
      </c>
      <c r="AH4" s="19">
        <f t="shared" ca="1" si="3"/>
        <v>0.88460565919231304</v>
      </c>
      <c r="AI4" s="19">
        <f ca="1">1/(2*SUM(AH$2:AH4)-1)</f>
        <v>0.34894218973697766</v>
      </c>
      <c r="AJ4" s="19">
        <f t="shared" si="4"/>
        <v>0.33333333333333331</v>
      </c>
      <c r="AK4" s="19">
        <f t="shared" ca="1" si="5"/>
        <v>2.3413284605466513E-2</v>
      </c>
      <c r="AL4" s="27"/>
    </row>
    <row r="5" spans="1:38" x14ac:dyDescent="0.45">
      <c r="A5" s="18" t="b">
        <f t="shared" si="6"/>
        <v>0</v>
      </c>
      <c r="B5" s="23">
        <f>Итог!R6</f>
        <v>0.19394921374115426</v>
      </c>
      <c r="C5" s="23">
        <f t="shared" si="1"/>
        <v>8.4597267006100152E-2</v>
      </c>
      <c r="D5" s="37">
        <f t="shared" si="2"/>
        <v>0.47276438674498406</v>
      </c>
      <c r="E5" s="29">
        <f t="shared" si="7"/>
        <v>5.6731726409398089</v>
      </c>
      <c r="F5" s="24">
        <f t="shared" si="8"/>
        <v>1.4164210705508091</v>
      </c>
      <c r="G5" s="24">
        <f t="shared" si="9"/>
        <v>1.6650679918332754</v>
      </c>
      <c r="H5" s="24">
        <f t="shared" ref="H5:H26" si="11">(AD$4/H$27)/((AD5-AD$4)/(AF5-H$27))</f>
        <v>2.5916835785557244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0.74234531007731142</v>
      </c>
      <c r="AE5" s="30">
        <f t="shared" si="10"/>
        <v>8.4380689907821715E-2</v>
      </c>
      <c r="AF5" s="20">
        <v>4</v>
      </c>
      <c r="AG5" s="26">
        <f t="shared" ca="1" si="0"/>
        <v>0.12861652405850063</v>
      </c>
      <c r="AH5" s="19">
        <f t="shared" ca="1" si="3"/>
        <v>0.51446609623400252</v>
      </c>
      <c r="AI5" s="19">
        <f ca="1">1/(2*SUM(AH$2:AH5)-1)</f>
        <v>0.25675678505831617</v>
      </c>
      <c r="AJ5" s="19">
        <f t="shared" si="4"/>
        <v>0.25</v>
      </c>
      <c r="AK5" s="19">
        <f t="shared" ca="1" si="5"/>
        <v>9.009046744421564E-3</v>
      </c>
      <c r="AL5" s="27"/>
    </row>
    <row r="6" spans="1:38" x14ac:dyDescent="0.45">
      <c r="A6" s="18">
        <f t="shared" si="6"/>
        <v>6</v>
      </c>
      <c r="B6" s="23">
        <f>Итог!R7</f>
        <v>8.0568059273884191E-2</v>
      </c>
      <c r="C6" s="23">
        <f t="shared" si="1"/>
        <v>8.0568059273884191E-2</v>
      </c>
      <c r="D6" s="37">
        <f t="shared" si="2"/>
        <v>0.426201394032314</v>
      </c>
      <c r="E6" s="29">
        <f t="shared" si="7"/>
        <v>8.5240278806462797</v>
      </c>
      <c r="F6" s="24">
        <f t="shared" si="8"/>
        <v>1.6283874282149606</v>
      </c>
      <c r="G6" s="24">
        <f t="shared" si="9"/>
        <v>1.9372600283857468</v>
      </c>
      <c r="H6" s="24">
        <f t="shared" si="11"/>
        <v>2.6549076931405979</v>
      </c>
      <c r="I6" s="24">
        <f t="shared" ref="I6:I26" si="12">($AD$5/I$27)/((AD6-$AD$5)/(AF6-I$27))</f>
        <v>2.3034727309049736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0.82291336935119563</v>
      </c>
      <c r="AE6" s="30">
        <f t="shared" si="10"/>
        <v>-4.6562992712670059E-2</v>
      </c>
      <c r="AF6" s="20">
        <v>5</v>
      </c>
      <c r="AG6" s="26">
        <f t="shared" ca="1" si="0"/>
        <v>0.12249076241669862</v>
      </c>
      <c r="AH6" s="19">
        <f t="shared" ca="1" si="3"/>
        <v>0.61245381208349314</v>
      </c>
      <c r="AI6" s="19">
        <f ca="1">1/(2*SUM(AH$2:AH6)-1)</f>
        <v>0.19532607985622627</v>
      </c>
      <c r="AJ6" s="19">
        <f t="shared" si="4"/>
        <v>0.2</v>
      </c>
      <c r="AK6" s="19">
        <f t="shared" ca="1" si="5"/>
        <v>-5.8424001797171762E-3</v>
      </c>
      <c r="AL6" s="27"/>
    </row>
    <row r="7" spans="1:38" x14ac:dyDescent="0.45">
      <c r="A7" s="18" t="b">
        <f t="shared" si="6"/>
        <v>0</v>
      </c>
      <c r="B7" s="23">
        <f>Итог!R8</f>
        <v>1.1282854674900342E-2</v>
      </c>
      <c r="C7" s="23">
        <f t="shared" si="1"/>
        <v>4.6553176421355334E-2</v>
      </c>
      <c r="D7" s="37">
        <f t="shared" si="2"/>
        <v>0.45779701248898558</v>
      </c>
      <c r="E7" s="29">
        <f t="shared" si="7"/>
        <v>13.733910374669568</v>
      </c>
      <c r="F7" s="24">
        <f t="shared" si="8"/>
        <v>1.8854040090752275</v>
      </c>
      <c r="G7" s="24">
        <f t="shared" si="9"/>
        <v>2.2865947204147483</v>
      </c>
      <c r="H7" s="24">
        <f t="shared" si="11"/>
        <v>3.1067102529015242</v>
      </c>
      <c r="I7" s="24">
        <f t="shared" si="12"/>
        <v>2.9198320249852268</v>
      </c>
      <c r="J7" s="24">
        <f t="shared" ref="J7:J26" si="13">($AD$6/J$27)/((AD7-$AD$6)/(AF7-J$27))</f>
        <v>3.5353693672928408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0.869466545772551</v>
      </c>
      <c r="AE7" s="30">
        <f t="shared" si="10"/>
        <v>3.1595618456671581E-2</v>
      </c>
      <c r="AF7" s="20">
        <v>6</v>
      </c>
      <c r="AG7" s="26">
        <f t="shared" ca="1" si="0"/>
        <v>7.0776609541832181E-2</v>
      </c>
      <c r="AH7" s="19">
        <f t="shared" ca="1" si="3"/>
        <v>0.42465965725099308</v>
      </c>
      <c r="AI7" s="19">
        <f ca="1">1/(2*SUM(AH$2:AH7)-1)</f>
        <v>0.1675332785807698</v>
      </c>
      <c r="AJ7" s="19">
        <f t="shared" si="4"/>
        <v>0.16666666666666666</v>
      </c>
      <c r="AK7" s="19">
        <f t="shared" ca="1" si="5"/>
        <v>1.0399342969237724E-3</v>
      </c>
      <c r="AL7" s="27"/>
    </row>
    <row r="8" spans="1:38" x14ac:dyDescent="0.45">
      <c r="A8" s="18">
        <f t="shared" si="6"/>
        <v>8</v>
      </c>
      <c r="B8" s="23">
        <f>Итог!R9</f>
        <v>4.6553176421355334E-2</v>
      </c>
      <c r="C8" s="23">
        <f t="shared" si="1"/>
        <v>4.6553176421355334E-2</v>
      </c>
      <c r="D8" s="37">
        <f t="shared" si="2"/>
        <v>0.42668351313488856</v>
      </c>
      <c r="E8" s="29">
        <f t="shared" si="7"/>
        <v>17.92070755166532</v>
      </c>
      <c r="F8" s="24">
        <f t="shared" si="8"/>
        <v>2.107122507122507</v>
      </c>
      <c r="G8" s="24">
        <f t="shared" si="9"/>
        <v>2.56400597942792</v>
      </c>
      <c r="H8" s="24">
        <f t="shared" si="11"/>
        <v>3.3956390175671824</v>
      </c>
      <c r="I8" s="24">
        <f t="shared" si="12"/>
        <v>3.2057628741775028</v>
      </c>
      <c r="J8" s="24">
        <f t="shared" si="13"/>
        <v>3.5353693672928408</v>
      </c>
      <c r="K8" s="24">
        <f>($AD$7/K$27)/((AD8-$AD$7)/(AF8-K$27))</f>
        <v>3.1128078060773676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0.91601972219390637</v>
      </c>
      <c r="AE8" s="30">
        <f t="shared" si="10"/>
        <v>-3.1113499354097018E-2</v>
      </c>
      <c r="AF8" s="20">
        <v>7</v>
      </c>
      <c r="AG8" s="26">
        <f t="shared" ca="1" si="0"/>
        <v>7.0776609541832181E-2</v>
      </c>
      <c r="AH8" s="19">
        <f t="shared" ca="1" si="3"/>
        <v>0.49543626679282526</v>
      </c>
      <c r="AI8" s="19">
        <f ca="1">1/(2*SUM(AH$2:AH8)-1)</f>
        <v>0.14368154889218343</v>
      </c>
      <c r="AJ8" s="19">
        <f t="shared" si="4"/>
        <v>0.14285714285714285</v>
      </c>
      <c r="AK8" s="19">
        <f t="shared" ca="1" si="5"/>
        <v>9.6180704088067814E-4</v>
      </c>
      <c r="AL8" s="27"/>
    </row>
    <row r="9" spans="1:38" x14ac:dyDescent="0.45">
      <c r="A9" s="18">
        <f t="shared" si="6"/>
        <v>9</v>
      </c>
      <c r="B9" s="23">
        <f>Итог!R10</f>
        <v>0</v>
      </c>
      <c r="C9" s="23">
        <f t="shared" si="1"/>
        <v>2.8166898261163479E-2</v>
      </c>
      <c r="D9" s="37">
        <f t="shared" si="2"/>
        <v>0.45281597679615981</v>
      </c>
      <c r="E9" s="29">
        <f t="shared" si="7"/>
        <v>25.35769470058495</v>
      </c>
      <c r="F9" s="24">
        <f t="shared" si="8"/>
        <v>2.3602461819010712</v>
      </c>
      <c r="G9" s="24">
        <f t="shared" si="9"/>
        <v>2.8964026848635784</v>
      </c>
      <c r="H9" s="24">
        <f t="shared" si="11"/>
        <v>3.8271616500277821</v>
      </c>
      <c r="I9" s="24">
        <f t="shared" si="12"/>
        <v>3.6778660854310075</v>
      </c>
      <c r="J9" s="24">
        <f t="shared" si="13"/>
        <v>4.0713678994868143</v>
      </c>
      <c r="K9" s="24">
        <f>($AD$7/K$27)/((AD9-$AD$7)/(AF9-K$27))</f>
        <v>3.8787726478542868</v>
      </c>
      <c r="L9" s="24">
        <f>($AD$8/L$27)/((AD9-$AD$8)/(AF9-L$27))</f>
        <v>4.6458775510204102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0.94418662045506985</v>
      </c>
      <c r="AE9" s="30">
        <f t="shared" si="10"/>
        <v>2.6132463661271255E-2</v>
      </c>
      <c r="AF9" s="20">
        <v>8</v>
      </c>
      <c r="AG9" s="26">
        <f t="shared" ca="1" si="0"/>
        <v>4.282323384748403E-2</v>
      </c>
      <c r="AH9" s="19">
        <f t="shared" ca="1" si="3"/>
        <v>0.34258587077987224</v>
      </c>
      <c r="AI9" s="19">
        <f ca="1">1/(2*SUM(AH$2:AH9)-1)</f>
        <v>0.13080431686147309</v>
      </c>
      <c r="AJ9" s="19">
        <f t="shared" si="4"/>
        <v>0.125</v>
      </c>
      <c r="AK9" s="19">
        <f t="shared" ca="1" si="5"/>
        <v>6.6335049845406757E-3</v>
      </c>
      <c r="AL9" s="27"/>
    </row>
    <row r="10" spans="1:38" x14ac:dyDescent="0.45">
      <c r="A10" s="18">
        <f t="shared" si="6"/>
        <v>10</v>
      </c>
      <c r="B10" s="23">
        <f>Итог!R11</f>
        <v>1.502234573928719E-2</v>
      </c>
      <c r="C10" s="23">
        <f t="shared" si="1"/>
        <v>2.0333817982820874E-2</v>
      </c>
      <c r="D10" s="37">
        <f t="shared" si="2"/>
        <v>0.48266152160460002</v>
      </c>
      <c r="E10" s="29">
        <f t="shared" si="7"/>
        <v>34.751629555531203</v>
      </c>
      <c r="F10" s="24">
        <f t="shared" si="8"/>
        <v>2.6219202363367797</v>
      </c>
      <c r="G10" s="24">
        <f t="shared" si="9"/>
        <v>3.2419130173900923</v>
      </c>
      <c r="H10" s="24">
        <f t="shared" si="11"/>
        <v>4.2881827244267985</v>
      </c>
      <c r="I10" s="24">
        <f t="shared" si="12"/>
        <v>4.1765774794136812</v>
      </c>
      <c r="J10" s="24">
        <f t="shared" si="13"/>
        <v>4.6489959839357411</v>
      </c>
      <c r="K10" s="24">
        <f>($AD$7/K$27)/((AD10-$AD$7)/(AF10-K$27))</f>
        <v>4.5735451825929907</v>
      </c>
      <c r="L10" s="24">
        <f>($AD$8/L$27)/((AD10-$AD$8)/(AF10-L$27))</f>
        <v>5.3962073324905218</v>
      </c>
      <c r="M10" s="24">
        <f>($AD$9/M$27)/((AD10-$AD$9)/(AF10-M$27))</f>
        <v>5.8042875989445966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0.9645204384378907</v>
      </c>
      <c r="AE10" s="30">
        <f t="shared" si="10"/>
        <v>2.9845544808440205E-2</v>
      </c>
      <c r="AF10" s="20">
        <v>9</v>
      </c>
      <c r="AG10" s="26">
        <f t="shared" ca="1" si="0"/>
        <v>3.0914296434659903E-2</v>
      </c>
      <c r="AH10" s="19">
        <f t="shared" ca="1" si="3"/>
        <v>0.27822866791193912</v>
      </c>
      <c r="AI10" s="19">
        <f ca="1">1/(2*SUM(AH$2:AH10)-1)</f>
        <v>0.12192943633606004</v>
      </c>
      <c r="AJ10" s="19">
        <f t="shared" si="4"/>
        <v>0.1111111111111111</v>
      </c>
      <c r="AK10" s="19">
        <f t="shared" ca="1" si="5"/>
        <v>1.2170615878067555E-2</v>
      </c>
      <c r="AL10" s="27"/>
    </row>
    <row r="11" spans="1:38" x14ac:dyDescent="0.45">
      <c r="A11" s="18">
        <f t="shared" si="6"/>
        <v>11</v>
      </c>
      <c r="B11" s="23">
        <f>Итог!R12</f>
        <v>4.6553176421355334E-2</v>
      </c>
      <c r="C11" s="23">
        <f t="shared" si="1"/>
        <v>1.502234573928719E-2</v>
      </c>
      <c r="D11" s="37">
        <f t="shared" si="2"/>
        <v>0.51623220676979065</v>
      </c>
      <c r="E11" s="29">
        <f t="shared" si="7"/>
        <v>46.460898609281159</v>
      </c>
      <c r="F11" s="24">
        <f t="shared" si="8"/>
        <v>2.8898986975397971</v>
      </c>
      <c r="G11" s="24">
        <f t="shared" si="9"/>
        <v>3.5971246970217097</v>
      </c>
      <c r="H11" s="24">
        <f t="shared" si="11"/>
        <v>4.7693303767429702</v>
      </c>
      <c r="I11" s="24">
        <f t="shared" si="12"/>
        <v>4.6944764877519161</v>
      </c>
      <c r="J11" s="24">
        <f t="shared" si="13"/>
        <v>5.253887785161333</v>
      </c>
      <c r="K11" s="24">
        <f>($AD$7/K$27)/((AD11-$AD$7)/(AF11-K$27))</f>
        <v>5.2658445841659773</v>
      </c>
      <c r="L11" s="24">
        <f>($AD$8/L$27)/((AD11-$AD$8)/(AF11-L$27))</f>
        <v>6.1801158301158345</v>
      </c>
      <c r="M11" s="24">
        <f>($AD$9/M$27)/((AD11-$AD$9)/(AF11-M$27))</f>
        <v>6.6762518968133593</v>
      </c>
      <c r="N11" s="24">
        <f>($AD$10/N$27)/((AD11-$AD$10)/(AF11-N$27))</f>
        <v>7.1339682539682592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0.97954278417717788</v>
      </c>
      <c r="AE11" s="30">
        <f t="shared" si="10"/>
        <v>3.3570685165190628E-2</v>
      </c>
      <c r="AF11" s="20">
        <v>10</v>
      </c>
      <c r="AG11" s="26">
        <f t="shared" ca="1" si="0"/>
        <v>2.2839058051991486E-2</v>
      </c>
      <c r="AH11" s="19">
        <f t="shared" ca="1" si="3"/>
        <v>0.22839058051991487</v>
      </c>
      <c r="AI11" s="19">
        <f ca="1">1/(2*SUM(AH$2:AH11)-1)</f>
        <v>0.11549683223815914</v>
      </c>
      <c r="AJ11" s="19">
        <f t="shared" si="4"/>
        <v>0.1</v>
      </c>
      <c r="AK11" s="19">
        <f t="shared" ca="1" si="5"/>
        <v>1.7218702486843481E-2</v>
      </c>
      <c r="AL11" s="27"/>
    </row>
    <row r="12" spans="1:38" x14ac:dyDescent="0.45">
      <c r="A12" s="18">
        <f t="shared" si="6"/>
        <v>12</v>
      </c>
      <c r="B12" s="23">
        <f>Итог!R13</f>
        <v>2.0333817982820874E-2</v>
      </c>
      <c r="C12" s="23">
        <f t="shared" si="1"/>
        <v>1.1282854674900342E-2</v>
      </c>
      <c r="D12" s="37">
        <f t="shared" si="2"/>
        <v>0.55352196545609444</v>
      </c>
      <c r="E12" s="29">
        <f t="shared" si="7"/>
        <v>60.887416200170392</v>
      </c>
      <c r="F12" s="24">
        <f t="shared" si="8"/>
        <v>3.1628689336649969</v>
      </c>
      <c r="G12" s="24">
        <f t="shared" si="9"/>
        <v>3.960130100171023</v>
      </c>
      <c r="H12" s="24">
        <f t="shared" si="11"/>
        <v>5.266024505224272</v>
      </c>
      <c r="I12" s="24">
        <f t="shared" si="12"/>
        <v>5.2281977371852992</v>
      </c>
      <c r="J12" s="24">
        <f t="shared" si="13"/>
        <v>5.8810237402945971</v>
      </c>
      <c r="K12" s="24">
        <f>($AD$7/K$27)/((AD12-$AD$7)/(AF12-K$27))</f>
        <v>5.9703433539640463</v>
      </c>
      <c r="L12" s="24">
        <f>($AD$8/L$27)/((AD12-$AD$8)/(AF12-L$27))</f>
        <v>6.9973053554779225</v>
      </c>
      <c r="M12" s="24">
        <f>($AD$9/M$27)/((AD12-$AD$9)/(AF12-M$27))</f>
        <v>7.5917117220752433</v>
      </c>
      <c r="N12" s="24">
        <f>($AD$10/N$27)/((AD12-$AD$10)/(AF12-N$27))</f>
        <v>8.1481179323316919</v>
      </c>
      <c r="O12" s="24">
        <f>($AD$11/O$27)/((AD12-$AD$11)/(AF12-O$27))</f>
        <v>8.6816928197812899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0.99082563885207819</v>
      </c>
      <c r="AE12" s="30">
        <f t="shared" si="10"/>
        <v>3.7289758686303798E-2</v>
      </c>
      <c r="AF12" s="20">
        <v>11</v>
      </c>
      <c r="AG12" s="26">
        <f t="shared" ca="1" si="0"/>
        <v>1.7153763958335032E-2</v>
      </c>
      <c r="AH12" s="19">
        <f t="shared" ca="1" si="3"/>
        <v>0.18869140354168534</v>
      </c>
      <c r="AI12" s="19">
        <f ca="1">1/(2*SUM(AH$2:AH12)-1)</f>
        <v>0.11067298222237866</v>
      </c>
      <c r="AJ12" s="19">
        <f t="shared" si="4"/>
        <v>9.0909090909090912E-2</v>
      </c>
      <c r="AK12" s="19">
        <f t="shared" ca="1" si="5"/>
        <v>2.1740280444616525E-2</v>
      </c>
      <c r="AL12" s="27"/>
    </row>
    <row r="13" spans="1:38" x14ac:dyDescent="0.45">
      <c r="A13" s="18" t="str">
        <f t="shared" si="6"/>
        <v/>
      </c>
      <c r="B13" s="23">
        <f>Итог!R14</f>
        <v>2.8166898261163479E-2</v>
      </c>
      <c r="C13" s="23">
        <f t="shared" si="1"/>
        <v>9.1743611479218196E-3</v>
      </c>
      <c r="D13" s="37">
        <f t="shared" si="2"/>
        <v>0.58456395651256798</v>
      </c>
      <c r="E13" s="29">
        <f t="shared" si="7"/>
        <v>77.162442259658974</v>
      </c>
      <c r="F13" s="24">
        <f t="shared" si="8"/>
        <v>3.4372627858013001</v>
      </c>
      <c r="G13" s="24">
        <f t="shared" si="9"/>
        <v>4.3248584178823712</v>
      </c>
      <c r="H13" s="24">
        <f t="shared" si="11"/>
        <v>5.7654721595184348</v>
      </c>
      <c r="I13" s="24">
        <f t="shared" si="12"/>
        <v>5.7623271697484588</v>
      </c>
      <c r="J13" s="24">
        <f t="shared" si="13"/>
        <v>6.5057351470900118</v>
      </c>
      <c r="K13" s="24">
        <f t="shared" ref="K13:K26" si="14">($AD$7/K$27)/((AD13-$AD$7)/(AF13-K$27))</f>
        <v>6.6608713522400365</v>
      </c>
      <c r="L13" s="24">
        <f t="shared" ref="L13:L26" si="15">($AD$8/L$27)/((AD13-$AD$8)/(AF13-L$27))</f>
        <v>7.7911126119137455</v>
      </c>
      <c r="M13" s="24">
        <f t="shared" ref="M13:M26" si="16">($AD$9/M$27)/((AD13-$AD$9)/(AF13-M$27))</f>
        <v>8.4584254541959165</v>
      </c>
      <c r="N13" s="24">
        <f t="shared" ref="N13:N26" si="17">($AD$10/N$27)/((AD13-$AD$10)/(AF13-N$27))</f>
        <v>9.0617470638641198</v>
      </c>
      <c r="O13" s="24">
        <f>($AD$11/O$27)/((AD13-$AD$11)/(AF13-O$27))</f>
        <v>9.5765014424338002</v>
      </c>
      <c r="P13" s="24">
        <f>($AD$12/P$27)/((AD13-$AD$12)/(AF13-P$27))</f>
        <v>9.8181286549707742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3.1041991056473539E-2</v>
      </c>
      <c r="AF13" s="20">
        <v>12</v>
      </c>
      <c r="AG13" s="26">
        <f t="shared" ca="1" si="0"/>
        <v>1.3948139024609086E-2</v>
      </c>
      <c r="AH13" s="19">
        <f t="shared" ca="1" si="3"/>
        <v>0.16737766829530903</v>
      </c>
      <c r="AI13" s="19">
        <f ca="1">1/(2*SUM(AH$2:AH13)-1)</f>
        <v>0.10671920931839921</v>
      </c>
      <c r="AJ13" s="19">
        <f t="shared" si="4"/>
        <v>8.3333333333333329E-2</v>
      </c>
      <c r="AK13" s="19">
        <f t="shared" ca="1" si="5"/>
        <v>2.5511864710980957E-2</v>
      </c>
      <c r="AL13" s="27"/>
    </row>
    <row r="14" spans="1:38" x14ac:dyDescent="0.45">
      <c r="A14" s="18" t="str">
        <f t="shared" si="6"/>
        <v/>
      </c>
      <c r="B14" s="23">
        <f>Итог!R15</f>
        <v>9.1743611479218196E-3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3.7497412208741454</v>
      </c>
      <c r="G14" s="24">
        <f t="shared" si="9"/>
        <v>4.7573442596706084</v>
      </c>
      <c r="H14" s="24">
        <f t="shared" si="11"/>
        <v>6.4060801772427052</v>
      </c>
      <c r="I14" s="24">
        <f t="shared" si="12"/>
        <v>6.4826180659670154</v>
      </c>
      <c r="J14" s="24">
        <f t="shared" si="13"/>
        <v>7.4351258823885846</v>
      </c>
      <c r="K14" s="24">
        <f t="shared" si="14"/>
        <v>7.7710165776133744</v>
      </c>
      <c r="L14" s="24">
        <f t="shared" si="15"/>
        <v>9.3493351342964939</v>
      </c>
      <c r="M14" s="24">
        <f t="shared" si="16"/>
        <v>10.573031817744896</v>
      </c>
      <c r="N14" s="24">
        <f t="shared" si="17"/>
        <v>12.082329418485495</v>
      </c>
      <c r="O14" s="24">
        <f t="shared" ref="O14:O26" si="18">($AD$11/O$27)/((AD14-$AD$11)/(AF14-O$27))</f>
        <v>14.364752163650699</v>
      </c>
      <c r="P14" s="24">
        <f>($AD$12/P$27)/((AD14-$AD$12)/(AF14-P$27))</f>
        <v>19.636257309941548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0"/>
        <v>0</v>
      </c>
      <c r="AH14" s="19">
        <f t="shared" ca="1" si="3"/>
        <v>0</v>
      </c>
      <c r="AI14" s="19">
        <f ca="1">1/(2*SUM(AH$2:AH14)-1)</f>
        <v>0.10671920931839921</v>
      </c>
      <c r="AJ14" s="19">
        <f t="shared" si="4"/>
        <v>7.6923076923076927E-2</v>
      </c>
      <c r="AK14" s="19">
        <f t="shared" ca="1" si="5"/>
        <v>3.2279143428265801E-2</v>
      </c>
      <c r="AL14" s="27"/>
    </row>
    <row r="15" spans="1:38" x14ac:dyDescent="0.45">
      <c r="A15" s="18" t="str">
        <f t="shared" si="6"/>
        <v/>
      </c>
      <c r="B15" s="23">
        <f>Итог!R16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4.0622196559469907</v>
      </c>
      <c r="G15" s="24">
        <f t="shared" si="9"/>
        <v>5.1898301014588455</v>
      </c>
      <c r="H15" s="24">
        <f t="shared" si="11"/>
        <v>7.0466881949669746</v>
      </c>
      <c r="I15" s="24">
        <f t="shared" si="12"/>
        <v>7.2029089621855737</v>
      </c>
      <c r="J15" s="24">
        <f t="shared" si="13"/>
        <v>8.3645166176871566</v>
      </c>
      <c r="K15" s="24">
        <f t="shared" si="14"/>
        <v>8.8811618029867141</v>
      </c>
      <c r="L15" s="24">
        <f t="shared" si="15"/>
        <v>10.907557656679243</v>
      </c>
      <c r="M15" s="24">
        <f t="shared" si="16"/>
        <v>12.687638181293876</v>
      </c>
      <c r="N15" s="24">
        <f t="shared" si="17"/>
        <v>15.102911773106868</v>
      </c>
      <c r="O15" s="24">
        <f t="shared" si="18"/>
        <v>19.1530028848676</v>
      </c>
      <c r="P15" s="24">
        <f t="shared" ref="P15:P26" si="19">($AD$12/P$27)/((AD15-$AD$12)/(AF15-P$27))</f>
        <v>29.454385964912323</v>
      </c>
      <c r="Q15" s="24" t="e">
        <f t="shared" ref="Q15:Q26" si="20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0.10671920931839921</v>
      </c>
      <c r="AJ15" s="19">
        <f t="shared" si="4"/>
        <v>7.1428571428571425E-2</v>
      </c>
      <c r="AK15" s="19">
        <f t="shared" ca="1" si="5"/>
        <v>3.8005302342891456E-2</v>
      </c>
      <c r="AL15" s="27"/>
    </row>
    <row r="16" spans="1:38" x14ac:dyDescent="0.45">
      <c r="A16" s="18" t="str">
        <f t="shared" si="6"/>
        <v/>
      </c>
      <c r="B16" s="23">
        <f>Итог!R17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4.3746980910198365</v>
      </c>
      <c r="G16" s="24">
        <f t="shared" si="9"/>
        <v>5.6223159432470826</v>
      </c>
      <c r="H16" s="24">
        <f t="shared" si="11"/>
        <v>7.687296212691245</v>
      </c>
      <c r="I16" s="24">
        <f t="shared" si="12"/>
        <v>7.9231998584041312</v>
      </c>
      <c r="J16" s="24">
        <f t="shared" si="13"/>
        <v>9.2939073529857303</v>
      </c>
      <c r="K16" s="24">
        <f t="shared" si="14"/>
        <v>9.9913070283600547</v>
      </c>
      <c r="L16" s="24">
        <f t="shared" si="15"/>
        <v>12.465780179061992</v>
      </c>
      <c r="M16" s="24">
        <f t="shared" si="16"/>
        <v>14.802244544842853</v>
      </c>
      <c r="N16" s="24">
        <f t="shared" si="17"/>
        <v>18.12349412772824</v>
      </c>
      <c r="O16" s="24">
        <f t="shared" si="18"/>
        <v>23.941253606084501</v>
      </c>
      <c r="P16" s="24">
        <f t="shared" si="19"/>
        <v>39.272514619883097</v>
      </c>
      <c r="Q16" s="24" t="e">
        <f t="shared" si="20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0.10671920931839921</v>
      </c>
      <c r="AJ16" s="19">
        <f t="shared" si="4"/>
        <v>6.6666666666666666E-2</v>
      </c>
      <c r="AK16" s="19">
        <f t="shared" ca="1" si="5"/>
        <v>4.2913438555427723E-2</v>
      </c>
      <c r="AL16" s="27"/>
    </row>
    <row r="17" spans="1:38" x14ac:dyDescent="0.45">
      <c r="A17" s="18" t="str">
        <f t="shared" si="6"/>
        <v/>
      </c>
      <c r="B17" s="23">
        <f>Итог!R18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4.6871765260926814</v>
      </c>
      <c r="G17" s="24">
        <f t="shared" ref="G17:G26" si="22">(AD$3/G$27)/((AD17-AD$3)/(AF17-G$27))</f>
        <v>6.0548017850353197</v>
      </c>
      <c r="H17" s="24">
        <f t="shared" si="11"/>
        <v>8.3279042304155162</v>
      </c>
      <c r="I17" s="24">
        <f t="shared" si="12"/>
        <v>8.6434907546226878</v>
      </c>
      <c r="J17" s="24">
        <f t="shared" si="13"/>
        <v>10.223298088284304</v>
      </c>
      <c r="K17" s="24">
        <f t="shared" si="14"/>
        <v>11.101452253733394</v>
      </c>
      <c r="L17" s="24">
        <f t="shared" si="15"/>
        <v>14.02400270144474</v>
      </c>
      <c r="M17" s="24">
        <f t="shared" si="16"/>
        <v>16.916850908391833</v>
      </c>
      <c r="N17" s="24">
        <f t="shared" si="17"/>
        <v>21.144076482349615</v>
      </c>
      <c r="O17" s="24">
        <f t="shared" si="18"/>
        <v>28.729504327301399</v>
      </c>
      <c r="P17" s="24">
        <f t="shared" si="19"/>
        <v>49.090643274853875</v>
      </c>
      <c r="Q17" s="24" t="e">
        <f t="shared" si="20"/>
        <v>#DIV/0!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0.10671920931839921</v>
      </c>
      <c r="AJ17" s="19">
        <f t="shared" si="4"/>
        <v>6.25E-2</v>
      </c>
      <c r="AK17" s="19">
        <f t="shared" ca="1" si="5"/>
        <v>4.7167156606292483E-2</v>
      </c>
      <c r="AL17" s="27"/>
    </row>
    <row r="18" spans="1:38" x14ac:dyDescent="0.45">
      <c r="A18" s="18" t="str">
        <f t="shared" si="6"/>
        <v/>
      </c>
      <c r="B18" s="23">
        <f>Итог!R19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4.9996549611655272</v>
      </c>
      <c r="G18" s="24">
        <f t="shared" si="22"/>
        <v>6.4872876268235569</v>
      </c>
      <c r="H18" s="24">
        <f t="shared" si="11"/>
        <v>8.9685122481397865</v>
      </c>
      <c r="I18" s="24">
        <f t="shared" si="12"/>
        <v>9.3637816508412453</v>
      </c>
      <c r="J18" s="24">
        <f t="shared" si="13"/>
        <v>11.152688823582876</v>
      </c>
      <c r="K18" s="24">
        <f t="shared" si="14"/>
        <v>12.211597479106732</v>
      </c>
      <c r="L18" s="24">
        <f t="shared" si="15"/>
        <v>15.582225223827491</v>
      </c>
      <c r="M18" s="24">
        <f t="shared" si="16"/>
        <v>19.031457271940813</v>
      </c>
      <c r="N18" s="24">
        <f t="shared" si="17"/>
        <v>24.16465883697099</v>
      </c>
      <c r="O18" s="24">
        <f t="shared" si="18"/>
        <v>33.517755048518303</v>
      </c>
      <c r="P18" s="24">
        <f t="shared" si="19"/>
        <v>58.908771929824645</v>
      </c>
      <c r="Q18" s="24" t="e">
        <f t="shared" si="20"/>
        <v>#DIV/0!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0.10671920931839921</v>
      </c>
      <c r="AJ18" s="19">
        <f t="shared" si="4"/>
        <v>5.8823529411764705E-2</v>
      </c>
      <c r="AK18" s="19">
        <f t="shared" ca="1" si="5"/>
        <v>5.0889159900799154E-2</v>
      </c>
      <c r="AL18" s="27"/>
    </row>
    <row r="19" spans="1:38" x14ac:dyDescent="0.45">
      <c r="A19" s="18" t="str">
        <f t="shared" si="6"/>
        <v/>
      </c>
      <c r="B19" s="23">
        <f>Итог!R20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5.3121333962383721</v>
      </c>
      <c r="G19" s="24">
        <f t="shared" si="22"/>
        <v>6.919773468611794</v>
      </c>
      <c r="H19" s="24">
        <f t="shared" si="11"/>
        <v>9.6091202658640569</v>
      </c>
      <c r="I19" s="24">
        <f t="shared" si="12"/>
        <v>10.084072547059803</v>
      </c>
      <c r="J19" s="24">
        <f t="shared" si="13"/>
        <v>12.08207955888145</v>
      </c>
      <c r="K19" s="24">
        <f t="shared" si="14"/>
        <v>13.321742704480073</v>
      </c>
      <c r="L19" s="24">
        <f t="shared" si="15"/>
        <v>17.140447746210238</v>
      </c>
      <c r="M19" s="24">
        <f t="shared" si="16"/>
        <v>21.146063635489792</v>
      </c>
      <c r="N19" s="24">
        <f t="shared" si="17"/>
        <v>27.185241191592365</v>
      </c>
      <c r="O19" s="24">
        <f t="shared" si="18"/>
        <v>38.306005769735201</v>
      </c>
      <c r="P19" s="24">
        <f t="shared" si="19"/>
        <v>68.726900584795416</v>
      </c>
      <c r="Q19" s="24" t="e">
        <f t="shared" si="20"/>
        <v>#DIV/0!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0.10671920931839921</v>
      </c>
      <c r="AJ19" s="19">
        <f t="shared" si="4"/>
        <v>5.5555555555555552E-2</v>
      </c>
      <c r="AK19" s="19">
        <f t="shared" ca="1" si="5"/>
        <v>5.4173280454775631E-2</v>
      </c>
      <c r="AL19" s="27"/>
    </row>
    <row r="20" spans="1:38" x14ac:dyDescent="0.45">
      <c r="A20" s="18" t="str">
        <f t="shared" si="6"/>
        <v/>
      </c>
      <c r="B20" s="23">
        <f>Итог!R21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5.6246118313112179</v>
      </c>
      <c r="G20" s="24">
        <f t="shared" si="22"/>
        <v>7.352259310400032</v>
      </c>
      <c r="H20" s="24">
        <f t="shared" si="11"/>
        <v>10.249728283588327</v>
      </c>
      <c r="I20" s="24">
        <f t="shared" si="12"/>
        <v>10.80436344327836</v>
      </c>
      <c r="J20" s="24">
        <f t="shared" si="13"/>
        <v>13.011470294180024</v>
      </c>
      <c r="K20" s="24">
        <f t="shared" si="14"/>
        <v>14.43188792985341</v>
      </c>
      <c r="L20" s="24">
        <f t="shared" si="15"/>
        <v>18.698670268592988</v>
      </c>
      <c r="M20" s="24">
        <f t="shared" si="16"/>
        <v>23.260669999038772</v>
      </c>
      <c r="N20" s="24">
        <f t="shared" si="17"/>
        <v>30.205823546213736</v>
      </c>
      <c r="O20" s="24">
        <f t="shared" si="18"/>
        <v>43.094256490952105</v>
      </c>
      <c r="P20" s="24">
        <f t="shared" si="19"/>
        <v>78.545029239766194</v>
      </c>
      <c r="Q20" s="24" t="e">
        <f t="shared" si="20"/>
        <v>#DIV/0!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0.10671920931839921</v>
      </c>
      <c r="AJ20" s="19">
        <f t="shared" si="4"/>
        <v>5.2631578947368418E-2</v>
      </c>
      <c r="AK20" s="19">
        <f t="shared" ca="1" si="5"/>
        <v>5.7092498724976938E-2</v>
      </c>
      <c r="AL20" s="27"/>
    </row>
    <row r="21" spans="1:38" x14ac:dyDescent="0.45">
      <c r="A21" s="18" t="str">
        <f t="shared" si="6"/>
        <v/>
      </c>
      <c r="B21" s="23">
        <f>Итог!R22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5.9370902663840628</v>
      </c>
      <c r="G21" s="24">
        <f t="shared" si="22"/>
        <v>7.7847451521882682</v>
      </c>
      <c r="H21" s="24">
        <f t="shared" si="11"/>
        <v>10.890336301312598</v>
      </c>
      <c r="I21" s="24">
        <f t="shared" si="12"/>
        <v>11.524654339496918</v>
      </c>
      <c r="J21" s="24">
        <f t="shared" si="13"/>
        <v>13.940861029478597</v>
      </c>
      <c r="K21" s="24">
        <f t="shared" si="14"/>
        <v>15.542033155226749</v>
      </c>
      <c r="L21" s="24">
        <f t="shared" si="15"/>
        <v>20.256892790975737</v>
      </c>
      <c r="M21" s="24">
        <f t="shared" si="16"/>
        <v>25.375276362587751</v>
      </c>
      <c r="N21" s="24">
        <f t="shared" si="17"/>
        <v>33.226405900835111</v>
      </c>
      <c r="O21" s="24">
        <f t="shared" si="18"/>
        <v>47.882507212169003</v>
      </c>
      <c r="P21" s="24">
        <f t="shared" si="19"/>
        <v>88.363157894736972</v>
      </c>
      <c r="Q21" s="24" t="e">
        <f t="shared" si="20"/>
        <v>#DIV/0!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0.10671920931839921</v>
      </c>
      <c r="AJ21" s="19">
        <f t="shared" si="4"/>
        <v>0.05</v>
      </c>
      <c r="AK21" s="19">
        <f t="shared" ca="1" si="5"/>
        <v>5.9704430861472847E-2</v>
      </c>
      <c r="AL21" s="27"/>
    </row>
    <row r="22" spans="1:38" x14ac:dyDescent="0.45">
      <c r="A22" s="18" t="str">
        <f t="shared" si="6"/>
        <v/>
      </c>
      <c r="B22" s="23">
        <f>Итог!R23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6.2495687014569095</v>
      </c>
      <c r="G22" s="24">
        <f t="shared" si="22"/>
        <v>8.2172309939765054</v>
      </c>
      <c r="H22" s="24">
        <f t="shared" si="11"/>
        <v>11.53094431903687</v>
      </c>
      <c r="I22" s="24">
        <f t="shared" si="12"/>
        <v>12.244945235715475</v>
      </c>
      <c r="J22" s="24">
        <f t="shared" si="13"/>
        <v>14.870251764777169</v>
      </c>
      <c r="K22" s="24">
        <f t="shared" si="14"/>
        <v>16.652178380600091</v>
      </c>
      <c r="L22" s="24">
        <f t="shared" si="15"/>
        <v>21.815115313358486</v>
      </c>
      <c r="M22" s="24">
        <f t="shared" si="16"/>
        <v>27.489882726136727</v>
      </c>
      <c r="N22" s="24">
        <f t="shared" si="17"/>
        <v>36.246988255456479</v>
      </c>
      <c r="O22" s="24">
        <f t="shared" si="18"/>
        <v>52.6707579333859</v>
      </c>
      <c r="P22" s="24">
        <f t="shared" si="19"/>
        <v>98.18128654970775</v>
      </c>
      <c r="Q22" s="24" t="e">
        <f t="shared" si="20"/>
        <v>#DIV/0!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0.10671920931839921</v>
      </c>
      <c r="AJ22" s="19">
        <f t="shared" si="4"/>
        <v>4.7619047619047616E-2</v>
      </c>
      <c r="AK22" s="19">
        <f t="shared" ca="1" si="5"/>
        <v>6.2055169784319172E-2</v>
      </c>
      <c r="AL22" s="27"/>
    </row>
    <row r="23" spans="1:38" x14ac:dyDescent="0.45">
      <c r="A23" s="18" t="str">
        <f t="shared" si="6"/>
        <v/>
      </c>
      <c r="B23" s="23">
        <f>Итог!R24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6.5620471365297552</v>
      </c>
      <c r="G23" s="24">
        <f t="shared" si="22"/>
        <v>8.6497168357647425</v>
      </c>
      <c r="H23" s="24">
        <f t="shared" si="11"/>
        <v>12.17155233676114</v>
      </c>
      <c r="I23" s="24">
        <f t="shared" si="12"/>
        <v>12.965236131934031</v>
      </c>
      <c r="J23" s="24">
        <f t="shared" si="13"/>
        <v>15.799642500075743</v>
      </c>
      <c r="K23" s="24">
        <f t="shared" si="14"/>
        <v>17.762323605973428</v>
      </c>
      <c r="L23" s="24">
        <f t="shared" si="15"/>
        <v>23.373337835741236</v>
      </c>
      <c r="M23" s="24">
        <f t="shared" si="16"/>
        <v>29.604489089685707</v>
      </c>
      <c r="N23" s="24">
        <f t="shared" si="17"/>
        <v>39.267570610077854</v>
      </c>
      <c r="O23" s="24">
        <f t="shared" si="18"/>
        <v>57.459008654602798</v>
      </c>
      <c r="P23" s="24">
        <f t="shared" si="19"/>
        <v>107.99941520467851</v>
      </c>
      <c r="Q23" s="24" t="e">
        <f t="shared" si="20"/>
        <v>#DIV/0!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0.10671920931839921</v>
      </c>
      <c r="AJ23" s="19">
        <f t="shared" si="4"/>
        <v>4.5454545454545456E-2</v>
      </c>
      <c r="AK23" s="19">
        <f t="shared" ca="1" si="5"/>
        <v>6.4182028809751546E-2</v>
      </c>
      <c r="AL23" s="27"/>
    </row>
    <row r="24" spans="1:38" x14ac:dyDescent="0.45">
      <c r="A24" s="18" t="str">
        <f t="shared" si="6"/>
        <v/>
      </c>
      <c r="B24" s="23">
        <f>Итог!R25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6.8745255716026001</v>
      </c>
      <c r="G24" s="24">
        <f t="shared" si="22"/>
        <v>9.0822026775529796</v>
      </c>
      <c r="H24" s="24">
        <f t="shared" si="11"/>
        <v>12.81216035448541</v>
      </c>
      <c r="I24" s="24">
        <f t="shared" si="12"/>
        <v>13.68552702815259</v>
      </c>
      <c r="J24" s="24">
        <f t="shared" si="13"/>
        <v>16.729033235374313</v>
      </c>
      <c r="K24" s="24">
        <f t="shared" si="14"/>
        <v>18.872468831346769</v>
      </c>
      <c r="L24" s="24">
        <f t="shared" si="15"/>
        <v>24.931560358123985</v>
      </c>
      <c r="M24" s="24">
        <f t="shared" si="16"/>
        <v>31.71909545323469</v>
      </c>
      <c r="N24" s="24">
        <f t="shared" si="17"/>
        <v>42.288152964699229</v>
      </c>
      <c r="O24" s="24">
        <f t="shared" si="18"/>
        <v>62.247259375819702</v>
      </c>
      <c r="P24" s="24">
        <f t="shared" si="19"/>
        <v>117.81754385964929</v>
      </c>
      <c r="Q24" s="24" t="e">
        <f t="shared" si="20"/>
        <v>#DIV/0!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0.10671920931839921</v>
      </c>
      <c r="AJ24" s="19">
        <f t="shared" si="4"/>
        <v>4.3478260869565216E-2</v>
      </c>
      <c r="AK24" s="19">
        <f t="shared" ca="1" si="5"/>
        <v>6.6115537014690071E-2</v>
      </c>
      <c r="AL24" s="27"/>
    </row>
    <row r="25" spans="1:38" x14ac:dyDescent="0.45">
      <c r="A25" s="18" t="str">
        <f t="shared" si="6"/>
        <v/>
      </c>
      <c r="B25" s="23">
        <f>Итог!R26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7.1870040066754459</v>
      </c>
      <c r="G25" s="24">
        <f t="shared" si="22"/>
        <v>9.5146885193412167</v>
      </c>
      <c r="H25" s="24">
        <f t="shared" si="11"/>
        <v>13.452768372209679</v>
      </c>
      <c r="I25" s="24">
        <f t="shared" si="12"/>
        <v>14.405817924371147</v>
      </c>
      <c r="J25" s="24">
        <f t="shared" si="13"/>
        <v>17.658423970672889</v>
      </c>
      <c r="K25" s="24">
        <f t="shared" si="14"/>
        <v>19.982614056720109</v>
      </c>
      <c r="L25" s="24">
        <f t="shared" si="15"/>
        <v>26.489782880506731</v>
      </c>
      <c r="M25" s="24">
        <f t="shared" si="16"/>
        <v>33.833701816783666</v>
      </c>
      <c r="N25" s="24">
        <f t="shared" si="17"/>
        <v>45.308735319320604</v>
      </c>
      <c r="O25" s="24">
        <f t="shared" si="18"/>
        <v>67.035510097036607</v>
      </c>
      <c r="P25" s="24">
        <f t="shared" si="19"/>
        <v>127.63567251462007</v>
      </c>
      <c r="Q25" s="24" t="e">
        <f t="shared" si="20"/>
        <v>#DIV/0!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0.10671920931839921</v>
      </c>
      <c r="AJ25" s="19">
        <f t="shared" si="4"/>
        <v>4.1666666666666664E-2</v>
      </c>
      <c r="AK25" s="19">
        <f t="shared" ca="1" si="5"/>
        <v>6.7880914071373089E-2</v>
      </c>
      <c r="AL25" s="27"/>
    </row>
    <row r="26" spans="1:38" x14ac:dyDescent="0.45">
      <c r="A26" s="18" t="str">
        <f t="shared" si="6"/>
        <v/>
      </c>
      <c r="B26" s="23">
        <f>Итог!R27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7.4994824417482908</v>
      </c>
      <c r="G26" s="24">
        <f t="shared" si="22"/>
        <v>9.9471743611294539</v>
      </c>
      <c r="H26" s="24">
        <f t="shared" si="11"/>
        <v>14.093376389933949</v>
      </c>
      <c r="I26" s="24">
        <f t="shared" si="12"/>
        <v>15.126108820589705</v>
      </c>
      <c r="J26" s="24">
        <f t="shared" si="13"/>
        <v>18.587814705971461</v>
      </c>
      <c r="K26" s="24">
        <f t="shared" si="14"/>
        <v>21.092759282093446</v>
      </c>
      <c r="L26" s="24">
        <f t="shared" si="15"/>
        <v>28.04800540288948</v>
      </c>
      <c r="M26" s="24">
        <f t="shared" si="16"/>
        <v>35.948308180332646</v>
      </c>
      <c r="N26" s="24">
        <f t="shared" si="17"/>
        <v>48.329317673941979</v>
      </c>
      <c r="O26" s="24">
        <f t="shared" si="18"/>
        <v>71.823760818253504</v>
      </c>
      <c r="P26" s="24">
        <f t="shared" si="19"/>
        <v>137.45380116959083</v>
      </c>
      <c r="Q26" s="24" t="e">
        <f t="shared" si="20"/>
        <v>#DIV/0!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0.10671920931839921</v>
      </c>
      <c r="AJ26" s="19">
        <f t="shared" si="4"/>
        <v>0.04</v>
      </c>
      <c r="AK26" s="19">
        <f t="shared" ca="1" si="5"/>
        <v>6.94991763733325E-2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0.65774804307121126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BCQIVixcBlVWwhDD4fXN+FRwGUDRCexm2/s5dMNKruyclm/rup7v81bE9A1nY54QhnhYUJh8hNaGDR8ZCOWMVw==" saltValue="QZ7nkjmxHmodPNHaayznEw==" spinCount="100000" sheet="1" formatCell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Итог!S3</f>
        <v>0.20039207726165548</v>
      </c>
      <c r="C2" s="23">
        <f>LARGE($B$2:$B$26,ROW(A2)-1)</f>
        <v>0.20039207726165548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0.20039207726165548</v>
      </c>
      <c r="AE2" s="19"/>
      <c r="AF2" s="20">
        <v>1</v>
      </c>
      <c r="AG2" s="26">
        <f t="shared" ref="AG2:AG16" ca="1" si="0">C2/SUM(INDIRECT("C$2:C$"&amp;$A$28))</f>
        <v>0.3458783179517439</v>
      </c>
      <c r="AH2" s="19">
        <f ca="1">AF2*AG2</f>
        <v>0.3458783179517439</v>
      </c>
      <c r="AI2" s="19">
        <f ca="1">1/(2*SUM(AH$2:AH2)-1)</f>
        <v>-3.2441898722818769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Итог!S4</f>
        <v>0.19997008674842956</v>
      </c>
      <c r="C3" s="23">
        <f t="shared" ref="C3:C26" si="1">LARGE($B$2:$B$26,ROW(A3)-1)</f>
        <v>0.19997008674842956</v>
      </c>
      <c r="D3" s="28">
        <f t="shared" ref="D3:D26" si="2">E3*(1/(AF3*(AF3-1)))</f>
        <v>0.50105513409552294</v>
      </c>
      <c r="E3" s="29">
        <f>SUM(F3:AC3)</f>
        <v>1.0021102681910459</v>
      </c>
      <c r="F3" s="24">
        <f>(C$2/F$27)/((SUM(C$2:C3)-C$2)/(AF3-F$27))</f>
        <v>1.0021102681910459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0.40036216401008506</v>
      </c>
      <c r="AE3" s="19"/>
      <c r="AF3" s="20">
        <v>2</v>
      </c>
      <c r="AG3" s="26">
        <f t="shared" ca="1" si="0"/>
        <v>0.34514995897218403</v>
      </c>
      <c r="AH3" s="19">
        <f t="shared" ref="AH3:AH26" ca="1" si="3">AF3*AG3</f>
        <v>0.69029991794436807</v>
      </c>
      <c r="AI3" s="19">
        <f ca="1">1/(2*SUM(AH$2:AH3)-1)</f>
        <v>0.93252572843497183</v>
      </c>
      <c r="AJ3" s="19">
        <f t="shared" ref="AJ3:AJ26" si="4">1/AF3</f>
        <v>0.5</v>
      </c>
      <c r="AK3" s="19">
        <f t="shared" ref="AK3:AK26" ca="1" si="5">(AI3-AJ3)/(1-AJ3)</f>
        <v>0.86505145686994367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Итог!S5</f>
        <v>8.3612879791461897E-2</v>
      </c>
      <c r="C4" s="23">
        <f t="shared" si="1"/>
        <v>0.17900944404085295</v>
      </c>
      <c r="D4" s="37">
        <f t="shared" si="2"/>
        <v>0.36263436053453157</v>
      </c>
      <c r="E4" s="29">
        <f t="shared" ref="E4:E26" si="7">SUM(F4:AC4)</f>
        <v>2.1758061632071897</v>
      </c>
      <c r="F4" s="24">
        <f t="shared" ref="F4:F16" si="8">(AD$2/F$27)/((AD4-AD$2)/(AF4-F$27))</f>
        <v>1.0575350961267407</v>
      </c>
      <c r="G4" s="24">
        <f t="shared" ref="G4:G16" si="9">(AD$3/G$27)/((AD4-AD$3)/(AF4-G$27))</f>
        <v>1.118271067080449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0.57937160805093801</v>
      </c>
      <c r="AE4" s="30">
        <f t="shared" ref="AE4:AE26" si="10">D4-D3</f>
        <v>-0.13842077356099136</v>
      </c>
      <c r="AF4" s="20">
        <v>3</v>
      </c>
      <c r="AG4" s="26">
        <f t="shared" ca="1" si="0"/>
        <v>0.30897172307607201</v>
      </c>
      <c r="AH4" s="19">
        <f t="shared" ca="1" si="3"/>
        <v>0.92691516922821604</v>
      </c>
      <c r="AI4" s="19">
        <f ca="1">1/(2*SUM(AH$2:AH4)-1)</f>
        <v>0.34174168118645298</v>
      </c>
      <c r="AJ4" s="19">
        <f t="shared" si="4"/>
        <v>0.33333333333333331</v>
      </c>
      <c r="AK4" s="19">
        <f t="shared" ca="1" si="5"/>
        <v>1.2612521779679501E-2</v>
      </c>
      <c r="AL4" s="27"/>
    </row>
    <row r="5" spans="1:38" x14ac:dyDescent="0.45">
      <c r="A5" s="18" t="b">
        <f t="shared" si="6"/>
        <v>0</v>
      </c>
      <c r="B5" s="23">
        <f>Итог!S6</f>
        <v>0.17900944404085295</v>
      </c>
      <c r="C5" s="23">
        <f t="shared" si="1"/>
        <v>0.10877740267509936</v>
      </c>
      <c r="D5" s="37">
        <f t="shared" si="2"/>
        <v>0.3665927298702284</v>
      </c>
      <c r="E5" s="29">
        <f t="shared" si="7"/>
        <v>4.3991127584427412</v>
      </c>
      <c r="F5" s="24">
        <f t="shared" si="8"/>
        <v>1.2325324163308216</v>
      </c>
      <c r="G5" s="24">
        <f t="shared" si="9"/>
        <v>1.3911760338555201</v>
      </c>
      <c r="H5" s="24">
        <f t="shared" ref="H5:H26" si="11">(AD$4/H$27)/((AD5-AD$4)/(AF5-H$27))</f>
        <v>1.7754043082563997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0.6881490107260374</v>
      </c>
      <c r="AE5" s="30">
        <f t="shared" si="10"/>
        <v>3.9583693356968208E-3</v>
      </c>
      <c r="AF5" s="20">
        <v>4</v>
      </c>
      <c r="AG5" s="26">
        <f t="shared" ca="1" si="0"/>
        <v>0.18775066151590866</v>
      </c>
      <c r="AH5" s="19">
        <f t="shared" ca="1" si="3"/>
        <v>0.75100264606363465</v>
      </c>
      <c r="AI5" s="19">
        <f ca="1">1/(2*SUM(AH$2:AH5)-1)</f>
        <v>0.22582579456375768</v>
      </c>
      <c r="AJ5" s="19">
        <f t="shared" si="4"/>
        <v>0.25</v>
      </c>
      <c r="AK5" s="19">
        <f t="shared" ca="1" si="5"/>
        <v>-3.2232273914989763E-2</v>
      </c>
      <c r="AL5" s="27"/>
    </row>
    <row r="6" spans="1:38" x14ac:dyDescent="0.45">
      <c r="A6" s="18" t="b">
        <f t="shared" si="6"/>
        <v>0</v>
      </c>
      <c r="B6" s="23">
        <f>Итог!S7</f>
        <v>0.10877740267509936</v>
      </c>
      <c r="C6" s="23">
        <f t="shared" si="1"/>
        <v>0.10172108029571386</v>
      </c>
      <c r="D6" s="37">
        <f t="shared" si="2"/>
        <v>0.32138885259617012</v>
      </c>
      <c r="E6" s="29">
        <f t="shared" si="7"/>
        <v>6.4277770519234014</v>
      </c>
      <c r="F6" s="24">
        <f t="shared" si="8"/>
        <v>1.3597933940464859</v>
      </c>
      <c r="G6" s="24">
        <f t="shared" si="9"/>
        <v>1.5417998052633743</v>
      </c>
      <c r="H6" s="24">
        <f t="shared" si="11"/>
        <v>1.8349193459706812</v>
      </c>
      <c r="I6" s="24">
        <f t="shared" ref="I6:I26" si="12">($AD$5/I$27)/((AD6-$AD$5)/(AF6-I$27))</f>
        <v>1.69126450664286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0.78987009102175132</v>
      </c>
      <c r="AE6" s="30">
        <f t="shared" si="10"/>
        <v>-4.5203877274058279E-2</v>
      </c>
      <c r="AF6" s="20">
        <v>5</v>
      </c>
      <c r="AG6" s="26">
        <f t="shared" ca="1" si="0"/>
        <v>0.17557139300959773</v>
      </c>
      <c r="AH6" s="19">
        <f t="shared" ca="1" si="3"/>
        <v>0.8778569650479886</v>
      </c>
      <c r="AI6" s="19">
        <f ca="1">1/(2*SUM(AH$2:AH6)-1)</f>
        <v>0.16171008982817101</v>
      </c>
      <c r="AJ6" s="19">
        <f t="shared" si="4"/>
        <v>0.2</v>
      </c>
      <c r="AK6" s="19">
        <f t="shared" ca="1" si="5"/>
        <v>-4.7862387714786257E-2</v>
      </c>
      <c r="AL6" s="27"/>
    </row>
    <row r="7" spans="1:38" x14ac:dyDescent="0.45">
      <c r="A7" s="18">
        <f t="shared" si="6"/>
        <v>7</v>
      </c>
      <c r="B7" s="23">
        <f>Итог!S8</f>
        <v>0.10172108029571386</v>
      </c>
      <c r="C7" s="23">
        <f t="shared" si="1"/>
        <v>8.3612879791461897E-2</v>
      </c>
      <c r="D7" s="37">
        <f t="shared" si="2"/>
        <v>0.29655978858611381</v>
      </c>
      <c r="E7" s="29">
        <f t="shared" si="7"/>
        <v>8.8967936575834141</v>
      </c>
      <c r="F7" s="24">
        <f t="shared" si="8"/>
        <v>1.4885959621611322</v>
      </c>
      <c r="G7" s="24">
        <f t="shared" si="9"/>
        <v>1.6924310165740863</v>
      </c>
      <c r="H7" s="24">
        <f t="shared" si="11"/>
        <v>1.9699055575735556</v>
      </c>
      <c r="I7" s="24">
        <f t="shared" si="12"/>
        <v>1.8565108369840897</v>
      </c>
      <c r="J7" s="24">
        <f t="shared" ref="J7:J26" si="13">($AD$6/J$27)/((AD7-$AD$6)/(AF7-J$27))</f>
        <v>1.889350284290551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0.87348297081321324</v>
      </c>
      <c r="AE7" s="30">
        <f t="shared" si="10"/>
        <v>-2.4829064010056301E-2</v>
      </c>
      <c r="AF7" s="20">
        <v>6</v>
      </c>
      <c r="AG7" s="26">
        <f t="shared" ca="1" si="0"/>
        <v>0.14431649502595353</v>
      </c>
      <c r="AH7" s="19">
        <f t="shared" ca="1" si="3"/>
        <v>0.86589897015572115</v>
      </c>
      <c r="AI7" s="19">
        <f ca="1">1/(2*SUM(AH$2:AH7)-1)</f>
        <v>0.1263311517760532</v>
      </c>
      <c r="AJ7" s="19">
        <f t="shared" si="4"/>
        <v>0.16666666666666666</v>
      </c>
      <c r="AK7" s="19">
        <f t="shared" ca="1" si="5"/>
        <v>-4.8402617868736147E-2</v>
      </c>
      <c r="AL7" s="27"/>
    </row>
    <row r="8" spans="1:38" x14ac:dyDescent="0.45">
      <c r="A8" s="18">
        <f t="shared" si="6"/>
        <v>8</v>
      </c>
      <c r="B8" s="23">
        <f>Итог!S9</f>
        <v>1.9299388915003633E-2</v>
      </c>
      <c r="C8" s="23">
        <f t="shared" si="1"/>
        <v>4.9191273877184735E-2</v>
      </c>
      <c r="D8" s="37">
        <f t="shared" si="2"/>
        <v>0.31834142462123599</v>
      </c>
      <c r="E8" s="29">
        <f t="shared" si="7"/>
        <v>13.370339834091913</v>
      </c>
      <c r="F8" s="24">
        <f t="shared" si="8"/>
        <v>1.6646575504559333</v>
      </c>
      <c r="G8" s="24">
        <f t="shared" si="9"/>
        <v>1.9162976447367073</v>
      </c>
      <c r="H8" s="24">
        <f t="shared" si="11"/>
        <v>2.2501880118460424</v>
      </c>
      <c r="I8" s="24">
        <f t="shared" si="12"/>
        <v>2.2006662111376833</v>
      </c>
      <c r="J8" s="24">
        <f t="shared" si="13"/>
        <v>2.3790523690773071</v>
      </c>
      <c r="K8" s="24">
        <f>($AD$7/K$27)/((AD8-$AD$7)/(AF8-K$27))</f>
        <v>2.9594780468382407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0.92267424469039794</v>
      </c>
      <c r="AE8" s="30">
        <f t="shared" si="10"/>
        <v>2.1781636035122176E-2</v>
      </c>
      <c r="AF8" s="20">
        <v>7</v>
      </c>
      <c r="AG8" s="26">
        <f t="shared" ca="1" si="0"/>
        <v>8.4904529655274147E-2</v>
      </c>
      <c r="AH8" s="19">
        <f t="shared" ca="1" si="3"/>
        <v>0.594331707586919</v>
      </c>
      <c r="AI8" s="19">
        <f ca="1">1/(2*SUM(AH$2:AH8)-1)</f>
        <v>0.10983739532773597</v>
      </c>
      <c r="AJ8" s="19">
        <f t="shared" si="4"/>
        <v>0.14285714285714285</v>
      </c>
      <c r="AK8" s="19">
        <f t="shared" ca="1" si="5"/>
        <v>-3.8523038784308024E-2</v>
      </c>
      <c r="AL8" s="27"/>
    </row>
    <row r="9" spans="1:38" x14ac:dyDescent="0.45">
      <c r="A9" s="18">
        <f t="shared" si="6"/>
        <v>9</v>
      </c>
      <c r="B9" s="23">
        <f>Итог!S10</f>
        <v>0</v>
      </c>
      <c r="C9" s="23">
        <f t="shared" si="1"/>
        <v>2.5127131319174396E-2</v>
      </c>
      <c r="D9" s="37">
        <f t="shared" si="2"/>
        <v>0.38404114442131598</v>
      </c>
      <c r="E9" s="29">
        <f t="shared" si="7"/>
        <v>21.506304087593698</v>
      </c>
      <c r="F9" s="24">
        <f t="shared" si="8"/>
        <v>1.8768090565390467</v>
      </c>
      <c r="G9" s="24">
        <f t="shared" si="9"/>
        <v>2.1940088793481971</v>
      </c>
      <c r="H9" s="24">
        <f t="shared" si="11"/>
        <v>2.6209047984960292</v>
      </c>
      <c r="I9" s="24">
        <f t="shared" si="12"/>
        <v>2.6502705260342729</v>
      </c>
      <c r="J9" s="24">
        <f t="shared" si="13"/>
        <v>3.0008117432185619</v>
      </c>
      <c r="K9" s="24">
        <f>($AD$7/K$27)/((AD9-$AD$7)/(AF9-K$27))</f>
        <v>3.9177507846378692</v>
      </c>
      <c r="L9" s="24">
        <f>($AD$8/L$27)/((AD9-$AD$8)/(AF9-L$27))</f>
        <v>5.24574829931972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0.94780137600957237</v>
      </c>
      <c r="AE9" s="30">
        <f t="shared" si="10"/>
        <v>6.5699719800079992E-2</v>
      </c>
      <c r="AF9" s="20">
        <v>8</v>
      </c>
      <c r="AG9" s="26">
        <f t="shared" ca="1" si="0"/>
        <v>4.3369628352525745E-2</v>
      </c>
      <c r="AH9" s="19">
        <f t="shared" ca="1" si="3"/>
        <v>0.34695702682020596</v>
      </c>
      <c r="AI9" s="19">
        <f ca="1">1/(2*SUM(AH$2:AH9)-1)</f>
        <v>0.10205871365917323</v>
      </c>
      <c r="AJ9" s="19">
        <f t="shared" si="4"/>
        <v>0.125</v>
      </c>
      <c r="AK9" s="19">
        <f t="shared" ca="1" si="5"/>
        <v>-2.6218612960944885E-2</v>
      </c>
      <c r="AL9" s="27"/>
    </row>
    <row r="10" spans="1:38" x14ac:dyDescent="0.45">
      <c r="A10" s="18">
        <f t="shared" si="6"/>
        <v>10</v>
      </c>
      <c r="B10" s="23">
        <f>Итог!S11</f>
        <v>1.404320328191103E-2</v>
      </c>
      <c r="C10" s="23">
        <f t="shared" si="1"/>
        <v>1.9299388915003633E-2</v>
      </c>
      <c r="D10" s="37">
        <f t="shared" si="2"/>
        <v>0.4297060743701227</v>
      </c>
      <c r="E10" s="29">
        <f t="shared" si="7"/>
        <v>30.938837354648836</v>
      </c>
      <c r="F10" s="24">
        <f t="shared" si="8"/>
        <v>2.0909331586941069</v>
      </c>
      <c r="G10" s="24">
        <f t="shared" si="9"/>
        <v>2.4725112631717843</v>
      </c>
      <c r="H10" s="24">
        <f t="shared" si="11"/>
        <v>2.9885377345493613</v>
      </c>
      <c r="I10" s="24">
        <f t="shared" si="12"/>
        <v>3.083638121864348</v>
      </c>
      <c r="J10" s="24">
        <f t="shared" si="13"/>
        <v>3.5653877452605567</v>
      </c>
      <c r="K10" s="24">
        <f>($AD$7/K$27)/((AD10-$AD$7)/(AF10-K$27))</f>
        <v>4.6651546274107059</v>
      </c>
      <c r="L10" s="24">
        <f>($AD$8/L$27)/((AD10-$AD$8)/(AF10-L$27))</f>
        <v>5.9338703859564736</v>
      </c>
      <c r="M10" s="24">
        <f>($AD$9/M$27)/((AD10-$AD$9)/(AF10-M$27))</f>
        <v>6.1388043177415001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0.96710076492457597</v>
      </c>
      <c r="AE10" s="30">
        <f t="shared" si="10"/>
        <v>4.5664929948806721E-2</v>
      </c>
      <c r="AF10" s="20">
        <v>9</v>
      </c>
      <c r="AG10" s="26">
        <f t="shared" ca="1" si="0"/>
        <v>3.3310898647465031E-2</v>
      </c>
      <c r="AH10" s="19">
        <f t="shared" ca="1" si="3"/>
        <v>0.29979808782718531</v>
      </c>
      <c r="AI10" s="19">
        <f ca="1">1/(2*SUM(AH$2:AH10)-1)</f>
        <v>9.6173472780716182E-2</v>
      </c>
      <c r="AJ10" s="19">
        <f t="shared" si="4"/>
        <v>0.1111111111111111</v>
      </c>
      <c r="AK10" s="19">
        <f t="shared" ca="1" si="5"/>
        <v>-1.680484312169429E-2</v>
      </c>
      <c r="AL10" s="27"/>
    </row>
    <row r="11" spans="1:38" x14ac:dyDescent="0.45">
      <c r="A11" s="18">
        <f t="shared" si="6"/>
        <v>11</v>
      </c>
      <c r="B11" s="23">
        <f>Итог!S12</f>
        <v>4.9191273877184735E-2</v>
      </c>
      <c r="C11" s="23">
        <f t="shared" si="1"/>
        <v>1.404320328191103E-2</v>
      </c>
      <c r="D11" s="37">
        <f t="shared" si="2"/>
        <v>0.47794305103862061</v>
      </c>
      <c r="E11" s="29">
        <f t="shared" si="7"/>
        <v>43.014874593475852</v>
      </c>
      <c r="F11" s="24">
        <f t="shared" si="8"/>
        <v>2.3099895322345598</v>
      </c>
      <c r="G11" s="24">
        <f t="shared" si="9"/>
        <v>2.757401565388542</v>
      </c>
      <c r="H11" s="24">
        <f t="shared" si="11"/>
        <v>3.3647588025438186</v>
      </c>
      <c r="I11" s="24">
        <f t="shared" si="12"/>
        <v>3.5230077847258938</v>
      </c>
      <c r="J11" s="24">
        <f t="shared" si="13"/>
        <v>4.1295241286863282</v>
      </c>
      <c r="K11" s="24">
        <f>($AD$7/K$27)/((AD11-$AD$7)/(AF11-K$27))</f>
        <v>5.4088480939386461</v>
      </c>
      <c r="L11" s="24">
        <f>($AD$8/L$27)/((AD11-$AD$8)/(AF11-L$27))</f>
        <v>6.7630184542298579</v>
      </c>
      <c r="M11" s="24">
        <f>($AD$9/M$27)/((AD11-$AD$9)/(AF11-M$27))</f>
        <v>7.1065363665491974</v>
      </c>
      <c r="N11" s="24">
        <f>($AD$10/N$27)/((AD11-$AD$10)/(AF11-N$27))</f>
        <v>7.6517898651790039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0.98114396820648697</v>
      </c>
      <c r="AE11" s="30">
        <f t="shared" si="10"/>
        <v>4.8236976668497911E-2</v>
      </c>
      <c r="AF11" s="20">
        <v>10</v>
      </c>
      <c r="AG11" s="26">
        <f t="shared" ca="1" si="0"/>
        <v>2.4238680471681588E-2</v>
      </c>
      <c r="AH11" s="19">
        <f t="shared" ca="1" si="3"/>
        <v>0.2423868047168159</v>
      </c>
      <c r="AI11" s="19">
        <f ca="1">1/(2*SUM(AH$2:AH11)-1)</f>
        <v>9.1889373202356905E-2</v>
      </c>
      <c r="AJ11" s="19">
        <f t="shared" si="4"/>
        <v>0.1</v>
      </c>
      <c r="AK11" s="19">
        <f t="shared" ca="1" si="5"/>
        <v>-9.0118075529367781E-3</v>
      </c>
      <c r="AL11" s="27"/>
    </row>
    <row r="12" spans="1:38" x14ac:dyDescent="0.45">
      <c r="A12" s="18">
        <f t="shared" si="6"/>
        <v>12</v>
      </c>
      <c r="B12" s="23">
        <f>Итог!S13</f>
        <v>1.0811503781889662E-2</v>
      </c>
      <c r="C12" s="23">
        <f t="shared" si="1"/>
        <v>1.0811503781889662E-2</v>
      </c>
      <c r="D12" s="37">
        <f t="shared" si="2"/>
        <v>0.52274075447636359</v>
      </c>
      <c r="E12" s="29">
        <f t="shared" si="7"/>
        <v>57.5014829924</v>
      </c>
      <c r="F12" s="24">
        <f t="shared" si="8"/>
        <v>2.5315985882702257</v>
      </c>
      <c r="G12" s="24">
        <f t="shared" si="9"/>
        <v>3.0453855947124633</v>
      </c>
      <c r="H12" s="24">
        <f t="shared" si="11"/>
        <v>3.7446713016308681</v>
      </c>
      <c r="I12" s="24">
        <f t="shared" si="12"/>
        <v>3.9639076923076919</v>
      </c>
      <c r="J12" s="24">
        <f t="shared" si="13"/>
        <v>4.690315077183338</v>
      </c>
      <c r="K12" s="24">
        <f>($AD$7/K$27)/((AD12-$AD$7)/(AF12-K$27))</f>
        <v>6.1440627019553071</v>
      </c>
      <c r="L12" s="24">
        <f>($AD$8/L$27)/((AD12-$AD$8)/(AF12-L$27))</f>
        <v>7.6101773323053221</v>
      </c>
      <c r="M12" s="24">
        <f>($AD$9/M$27)/((AD12-$AD$9)/(AF12-M$27))</f>
        <v>8.0496612630050937</v>
      </c>
      <c r="N12" s="24">
        <f>($AD$10/N$27)/((AD12-$AD$10)/(AF12-N$27))</f>
        <v>8.6467034410296932</v>
      </c>
      <c r="O12" s="24">
        <f>($AD$11/O$27)/((AD12-$AD$11)/(AF12-O$27))</f>
        <v>9.0749999999999993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0.99195547198837664</v>
      </c>
      <c r="AE12" s="30">
        <f t="shared" si="10"/>
        <v>4.4797703437742975E-2</v>
      </c>
      <c r="AF12" s="20">
        <v>11</v>
      </c>
      <c r="AG12" s="26">
        <f t="shared" ca="1" si="0"/>
        <v>1.8660741451001724E-2</v>
      </c>
      <c r="AH12" s="19">
        <f t="shared" ca="1" si="3"/>
        <v>0.20526815596101897</v>
      </c>
      <c r="AI12" s="19">
        <f ca="1">1/(2*SUM(AH$2:AH12)-1)</f>
        <v>8.8548958970293745E-2</v>
      </c>
      <c r="AJ12" s="19">
        <f t="shared" si="4"/>
        <v>9.0909090909090912E-2</v>
      </c>
      <c r="AK12" s="19">
        <f t="shared" ca="1" si="5"/>
        <v>-2.5961451326768832E-3</v>
      </c>
      <c r="AL12" s="27"/>
    </row>
    <row r="13" spans="1:38" x14ac:dyDescent="0.45">
      <c r="A13" s="18" t="str">
        <f t="shared" si="6"/>
        <v/>
      </c>
      <c r="B13" s="23">
        <f>Итог!S14</f>
        <v>2.5127131319174396E-2</v>
      </c>
      <c r="C13" s="23">
        <f t="shared" si="1"/>
        <v>8.0445280116234353E-3</v>
      </c>
      <c r="D13" s="37">
        <f t="shared" si="2"/>
        <v>0.57442598635630915</v>
      </c>
      <c r="E13" s="29">
        <f t="shared" si="7"/>
        <v>75.824230199032812</v>
      </c>
      <c r="F13" s="24">
        <f t="shared" si="8"/>
        <v>2.7567421322306318</v>
      </c>
      <c r="G13" s="24">
        <f t="shared" si="9"/>
        <v>3.3383664270379576</v>
      </c>
      <c r="H13" s="24">
        <f t="shared" si="11"/>
        <v>4.1321861705505114</v>
      </c>
      <c r="I13" s="24">
        <f t="shared" si="12"/>
        <v>4.4133194018601953</v>
      </c>
      <c r="J13" s="24">
        <f t="shared" si="13"/>
        <v>5.2625451217652168</v>
      </c>
      <c r="K13" s="24">
        <f t="shared" ref="K13:K26" si="14">($AD$7/K$27)/((AD13-$AD$7)/(AF13-K$27))</f>
        <v>6.9040743086341649</v>
      </c>
      <c r="L13" s="24">
        <f t="shared" ref="L13:L26" si="15">($AD$8/L$27)/((AD13-$AD$8)/(AF13-L$27))</f>
        <v>8.523072672008853</v>
      </c>
      <c r="M13" s="24">
        <f t="shared" ref="M13:M26" si="16">($AD$9/M$27)/((AD13-$AD$9)/(AF13-M$27))</f>
        <v>9.0787965616046087</v>
      </c>
      <c r="N13" s="24">
        <f t="shared" ref="N13:N26" si="17">($AD$10/N$27)/((AD13-$AD$10)/(AF13-N$27))</f>
        <v>9.7986144936948936</v>
      </c>
      <c r="O13" s="24">
        <f>($AD$11/O$27)/((AD13-$AD$11)/(AF13-O$27))</f>
        <v>10.406685552407971</v>
      </c>
      <c r="P13" s="24">
        <f>($AD$12/P$27)/((AD13-$AD$12)/(AF13-P$27))</f>
        <v>11.209827357237815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5.1685231879945559E-2</v>
      </c>
      <c r="AF13" s="20">
        <v>12</v>
      </c>
      <c r="AG13" s="26">
        <f t="shared" ca="1" si="0"/>
        <v>1.3884919281229544E-2</v>
      </c>
      <c r="AH13" s="19">
        <f t="shared" ca="1" si="3"/>
        <v>0.16661903137475453</v>
      </c>
      <c r="AI13" s="19">
        <f ca="1">1/(2*SUM(AH$2:AH13)-1)</f>
        <v>8.6010957648348166E-2</v>
      </c>
      <c r="AJ13" s="19">
        <f t="shared" si="4"/>
        <v>8.3333333333333329E-2</v>
      </c>
      <c r="AK13" s="19">
        <f t="shared" ca="1" si="5"/>
        <v>2.9210447072889134E-3</v>
      </c>
      <c r="AL13" s="27"/>
    </row>
    <row r="14" spans="1:38" x14ac:dyDescent="0.45">
      <c r="A14" s="18" t="str">
        <f t="shared" si="6"/>
        <v/>
      </c>
      <c r="B14" s="23">
        <f>Итог!S15</f>
        <v>8.0445280116234353E-3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3.0073550533425073</v>
      </c>
      <c r="G14" s="24">
        <f t="shared" si="9"/>
        <v>3.6722030697417534</v>
      </c>
      <c r="H14" s="24">
        <f t="shared" si="11"/>
        <v>4.5913179672783455</v>
      </c>
      <c r="I14" s="24">
        <f t="shared" si="12"/>
        <v>4.9649843270927194</v>
      </c>
      <c r="J14" s="24">
        <f t="shared" si="13"/>
        <v>6.014337282017391</v>
      </c>
      <c r="K14" s="24">
        <f t="shared" si="14"/>
        <v>8.0547533600731924</v>
      </c>
      <c r="L14" s="24">
        <f t="shared" si="15"/>
        <v>10.227687206410623</v>
      </c>
      <c r="M14" s="24">
        <f t="shared" si="16"/>
        <v>11.34849570200576</v>
      </c>
      <c r="N14" s="24">
        <f t="shared" si="17"/>
        <v>13.064819324926525</v>
      </c>
      <c r="O14" s="24">
        <f t="shared" ref="O14:O26" si="18">($AD$11/O$27)/((AD14-$AD$11)/(AF14-O$27))</f>
        <v>15.610028328611955</v>
      </c>
      <c r="P14" s="24">
        <f>($AD$12/P$27)/((AD14-$AD$12)/(AF14-P$27))</f>
        <v>22.41965471447563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0"/>
        <v>0</v>
      </c>
      <c r="AH14" s="19">
        <f t="shared" ca="1" si="3"/>
        <v>0</v>
      </c>
      <c r="AI14" s="19">
        <f ca="1">1/(2*SUM(AH$2:AH14)-1)</f>
        <v>8.6010957648348166E-2</v>
      </c>
      <c r="AJ14" s="19">
        <f t="shared" si="4"/>
        <v>7.6923076923076927E-2</v>
      </c>
      <c r="AK14" s="19">
        <f t="shared" ca="1" si="5"/>
        <v>9.8452041190438405E-3</v>
      </c>
      <c r="AL14" s="27"/>
    </row>
    <row r="15" spans="1:38" x14ac:dyDescent="0.45">
      <c r="A15" s="18" t="str">
        <f t="shared" si="6"/>
        <v/>
      </c>
      <c r="B15" s="23">
        <f>Итог!S16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3.2579679744543832</v>
      </c>
      <c r="G15" s="24">
        <f t="shared" si="9"/>
        <v>4.0060397124455491</v>
      </c>
      <c r="H15" s="24">
        <f t="shared" si="11"/>
        <v>5.0504497640061805</v>
      </c>
      <c r="I15" s="24">
        <f t="shared" si="12"/>
        <v>5.5166492523252444</v>
      </c>
      <c r="J15" s="24">
        <f t="shared" si="13"/>
        <v>6.7661294422695653</v>
      </c>
      <c r="K15" s="24">
        <f t="shared" si="14"/>
        <v>9.2054324115122199</v>
      </c>
      <c r="L15" s="24">
        <f t="shared" si="15"/>
        <v>11.932301740812393</v>
      </c>
      <c r="M15" s="24">
        <f t="shared" si="16"/>
        <v>13.618194842406913</v>
      </c>
      <c r="N15" s="24">
        <f t="shared" si="17"/>
        <v>16.331024156158158</v>
      </c>
      <c r="O15" s="24">
        <f t="shared" si="18"/>
        <v>20.813371104815943</v>
      </c>
      <c r="P15" s="24">
        <f t="shared" ref="P15:P26" si="19">($AD$12/P$27)/((AD15-$AD$12)/(AF15-P$27))</f>
        <v>33.629482071713447</v>
      </c>
      <c r="Q15" s="24" t="e">
        <f t="shared" ref="Q15:Q26" si="20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8.6010957648348166E-2</v>
      </c>
      <c r="AJ15" s="19">
        <f t="shared" si="4"/>
        <v>7.1428571428571425E-2</v>
      </c>
      <c r="AK15" s="19">
        <f t="shared" ca="1" si="5"/>
        <v>1.5704108236682644E-2</v>
      </c>
      <c r="AL15" s="27"/>
    </row>
    <row r="16" spans="1:38" x14ac:dyDescent="0.45">
      <c r="A16" s="18" t="str">
        <f t="shared" si="6"/>
        <v/>
      </c>
      <c r="B16" s="23">
        <f>Итог!S17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3.5085808955662587</v>
      </c>
      <c r="G16" s="24">
        <f t="shared" si="9"/>
        <v>4.3398763551493449</v>
      </c>
      <c r="H16" s="24">
        <f t="shared" si="11"/>
        <v>5.5095815607340146</v>
      </c>
      <c r="I16" s="24">
        <f t="shared" si="12"/>
        <v>6.0683141775577685</v>
      </c>
      <c r="J16" s="24">
        <f t="shared" si="13"/>
        <v>7.5179216025217386</v>
      </c>
      <c r="K16" s="24">
        <f t="shared" si="14"/>
        <v>10.356111462951246</v>
      </c>
      <c r="L16" s="24">
        <f t="shared" si="15"/>
        <v>13.636916275214164</v>
      </c>
      <c r="M16" s="24">
        <f t="shared" si="16"/>
        <v>15.887893982808066</v>
      </c>
      <c r="N16" s="24">
        <f t="shared" si="17"/>
        <v>19.597228987389787</v>
      </c>
      <c r="O16" s="24">
        <f t="shared" si="18"/>
        <v>26.016713881019925</v>
      </c>
      <c r="P16" s="24">
        <f t="shared" si="19"/>
        <v>44.83930942895126</v>
      </c>
      <c r="Q16" s="24" t="e">
        <f t="shared" si="20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8.6010957648348166E-2</v>
      </c>
      <c r="AJ16" s="19">
        <f t="shared" si="4"/>
        <v>6.6666666666666666E-2</v>
      </c>
      <c r="AK16" s="19">
        <f t="shared" ca="1" si="5"/>
        <v>2.0726026051801606E-2</v>
      </c>
      <c r="AL16" s="27"/>
    </row>
    <row r="17" spans="1:38" x14ac:dyDescent="0.45">
      <c r="A17" s="18" t="str">
        <f t="shared" si="6"/>
        <v/>
      </c>
      <c r="B17" s="23">
        <f>Итог!S18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3.7591938166781342</v>
      </c>
      <c r="G17" s="24">
        <f t="shared" ref="G17:G26" si="22">(AD$3/G$27)/((AD17-AD$3)/(AF17-G$27))</f>
        <v>4.6737129978531406</v>
      </c>
      <c r="H17" s="24">
        <f t="shared" si="11"/>
        <v>5.9687133574618505</v>
      </c>
      <c r="I17" s="24">
        <f t="shared" si="12"/>
        <v>6.6199791027902934</v>
      </c>
      <c r="J17" s="24">
        <f t="shared" si="13"/>
        <v>8.2697137627739128</v>
      </c>
      <c r="K17" s="24">
        <f t="shared" si="14"/>
        <v>11.506790514390275</v>
      </c>
      <c r="L17" s="24">
        <f t="shared" si="15"/>
        <v>15.341530809615936</v>
      </c>
      <c r="M17" s="24">
        <f t="shared" si="16"/>
        <v>18.157593123209217</v>
      </c>
      <c r="N17" s="24">
        <f t="shared" si="17"/>
        <v>22.86343381862142</v>
      </c>
      <c r="O17" s="24">
        <f t="shared" si="18"/>
        <v>31.22005665722391</v>
      </c>
      <c r="P17" s="24">
        <f t="shared" si="19"/>
        <v>56.049136786189074</v>
      </c>
      <c r="Q17" s="24" t="e">
        <f t="shared" si="20"/>
        <v>#DIV/0!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8.6010957648348166E-2</v>
      </c>
      <c r="AJ17" s="19">
        <f t="shared" si="4"/>
        <v>6.25E-2</v>
      </c>
      <c r="AK17" s="19">
        <f t="shared" ca="1" si="5"/>
        <v>2.5078354824904711E-2</v>
      </c>
      <c r="AL17" s="27"/>
    </row>
    <row r="18" spans="1:38" x14ac:dyDescent="0.45">
      <c r="A18" s="18" t="str">
        <f t="shared" si="6"/>
        <v/>
      </c>
      <c r="B18" s="23">
        <f>Итог!S19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4.0098067377900097</v>
      </c>
      <c r="G18" s="24">
        <f t="shared" si="22"/>
        <v>5.0075496405569364</v>
      </c>
      <c r="H18" s="24">
        <f t="shared" si="11"/>
        <v>6.4278451541896846</v>
      </c>
      <c r="I18" s="24">
        <f t="shared" si="12"/>
        <v>7.1716440280228175</v>
      </c>
      <c r="J18" s="24">
        <f t="shared" si="13"/>
        <v>9.021505923026087</v>
      </c>
      <c r="K18" s="24">
        <f t="shared" si="14"/>
        <v>12.657469565829302</v>
      </c>
      <c r="L18" s="24">
        <f t="shared" si="15"/>
        <v>17.046145344017706</v>
      </c>
      <c r="M18" s="24">
        <f t="shared" si="16"/>
        <v>20.427292263610369</v>
      </c>
      <c r="N18" s="24">
        <f t="shared" si="17"/>
        <v>26.12963864985305</v>
      </c>
      <c r="O18" s="24">
        <f t="shared" si="18"/>
        <v>36.423399433427896</v>
      </c>
      <c r="P18" s="24">
        <f t="shared" si="19"/>
        <v>67.258964143426894</v>
      </c>
      <c r="Q18" s="24" t="e">
        <f t="shared" si="20"/>
        <v>#DIV/0!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8.6010957648348166E-2</v>
      </c>
      <c r="AJ18" s="19">
        <f t="shared" si="4"/>
        <v>5.8823529411764705E-2</v>
      </c>
      <c r="AK18" s="19">
        <f t="shared" ca="1" si="5"/>
        <v>2.8886642501369929E-2</v>
      </c>
      <c r="AL18" s="27"/>
    </row>
    <row r="19" spans="1:38" x14ac:dyDescent="0.45">
      <c r="A19" s="18" t="str">
        <f t="shared" si="6"/>
        <v/>
      </c>
      <c r="B19" s="23">
        <f>Итог!S20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4.2604196589018857</v>
      </c>
      <c r="G19" s="24">
        <f t="shared" si="22"/>
        <v>5.3413862832607331</v>
      </c>
      <c r="H19" s="24">
        <f t="shared" si="11"/>
        <v>6.8869769509175196</v>
      </c>
      <c r="I19" s="24">
        <f t="shared" si="12"/>
        <v>7.7233089532553416</v>
      </c>
      <c r="J19" s="24">
        <f t="shared" si="13"/>
        <v>9.7732980832782612</v>
      </c>
      <c r="K19" s="24">
        <f t="shared" si="14"/>
        <v>13.80814861726833</v>
      </c>
      <c r="L19" s="24">
        <f t="shared" si="15"/>
        <v>18.750759878419476</v>
      </c>
      <c r="M19" s="24">
        <f t="shared" si="16"/>
        <v>22.69699140401152</v>
      </c>
      <c r="N19" s="24">
        <f t="shared" si="17"/>
        <v>29.395843481084682</v>
      </c>
      <c r="O19" s="24">
        <f t="shared" si="18"/>
        <v>41.626742209631885</v>
      </c>
      <c r="P19" s="24">
        <f t="shared" si="19"/>
        <v>78.468791500664693</v>
      </c>
      <c r="Q19" s="24" t="e">
        <f t="shared" si="20"/>
        <v>#DIV/0!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8.6010957648348166E-2</v>
      </c>
      <c r="AJ19" s="19">
        <f t="shared" si="4"/>
        <v>5.5555555555555552E-2</v>
      </c>
      <c r="AK19" s="19">
        <f t="shared" ca="1" si="5"/>
        <v>3.2246896333545119E-2</v>
      </c>
      <c r="AL19" s="27"/>
    </row>
    <row r="20" spans="1:38" x14ac:dyDescent="0.45">
      <c r="A20" s="18" t="str">
        <f t="shared" si="6"/>
        <v/>
      </c>
      <c r="B20" s="23">
        <f>Итог!S21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4.5110325800137616</v>
      </c>
      <c r="G20" s="24">
        <f t="shared" si="22"/>
        <v>5.6752229259645288</v>
      </c>
      <c r="H20" s="24">
        <f t="shared" si="11"/>
        <v>7.3461087476453537</v>
      </c>
      <c r="I20" s="24">
        <f t="shared" si="12"/>
        <v>8.2749738784878666</v>
      </c>
      <c r="J20" s="24">
        <f t="shared" si="13"/>
        <v>10.525090243530434</v>
      </c>
      <c r="K20" s="24">
        <f t="shared" si="14"/>
        <v>14.958827668707357</v>
      </c>
      <c r="L20" s="24">
        <f t="shared" si="15"/>
        <v>20.455374412821246</v>
      </c>
      <c r="M20" s="24">
        <f t="shared" si="16"/>
        <v>24.966690544412671</v>
      </c>
      <c r="N20" s="24">
        <f t="shared" si="17"/>
        <v>32.662048312316315</v>
      </c>
      <c r="O20" s="24">
        <f t="shared" si="18"/>
        <v>46.830084985835867</v>
      </c>
      <c r="P20" s="24">
        <f t="shared" si="19"/>
        <v>89.678618857902521</v>
      </c>
      <c r="Q20" s="24" t="e">
        <f t="shared" si="20"/>
        <v>#DIV/0!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8.6010957648348166E-2</v>
      </c>
      <c r="AJ20" s="19">
        <f t="shared" si="4"/>
        <v>5.2631578947368418E-2</v>
      </c>
      <c r="AK20" s="19">
        <f t="shared" ca="1" si="5"/>
        <v>3.5233788628811956E-2</v>
      </c>
      <c r="AL20" s="27"/>
    </row>
    <row r="21" spans="1:38" x14ac:dyDescent="0.45">
      <c r="A21" s="18" t="str">
        <f t="shared" si="6"/>
        <v/>
      </c>
      <c r="B21" s="23">
        <f>Итог!S22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4.7616455011256367</v>
      </c>
      <c r="G21" s="24">
        <f t="shared" si="22"/>
        <v>6.0090595686683246</v>
      </c>
      <c r="H21" s="24">
        <f t="shared" si="11"/>
        <v>7.8052405443731887</v>
      </c>
      <c r="I21" s="24">
        <f t="shared" si="12"/>
        <v>8.8266388037203907</v>
      </c>
      <c r="J21" s="24">
        <f t="shared" si="13"/>
        <v>11.27688240378261</v>
      </c>
      <c r="K21" s="24">
        <f t="shared" si="14"/>
        <v>16.109506720146385</v>
      </c>
      <c r="L21" s="24">
        <f t="shared" si="15"/>
        <v>22.159988947223017</v>
      </c>
      <c r="M21" s="24">
        <f t="shared" si="16"/>
        <v>27.236389684813826</v>
      </c>
      <c r="N21" s="24">
        <f t="shared" si="17"/>
        <v>35.928253143547948</v>
      </c>
      <c r="O21" s="24">
        <f t="shared" si="18"/>
        <v>52.03342776203985</v>
      </c>
      <c r="P21" s="24">
        <f t="shared" si="19"/>
        <v>100.88844621514033</v>
      </c>
      <c r="Q21" s="24" t="e">
        <f t="shared" si="20"/>
        <v>#DIV/0!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8.6010957648348166E-2</v>
      </c>
      <c r="AJ21" s="19">
        <f t="shared" si="4"/>
        <v>0.05</v>
      </c>
      <c r="AK21" s="19">
        <f t="shared" ca="1" si="5"/>
        <v>3.7906271208787541E-2</v>
      </c>
      <c r="AL21" s="27"/>
    </row>
    <row r="22" spans="1:38" x14ac:dyDescent="0.45">
      <c r="A22" s="18" t="str">
        <f t="shared" si="6"/>
        <v/>
      </c>
      <c r="B22" s="23">
        <f>Итог!S23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5.0122584222375126</v>
      </c>
      <c r="G22" s="24">
        <f t="shared" si="22"/>
        <v>6.3428962113721203</v>
      </c>
      <c r="H22" s="24">
        <f t="shared" si="11"/>
        <v>8.2643723411010228</v>
      </c>
      <c r="I22" s="24">
        <f t="shared" si="12"/>
        <v>9.3783037289529148</v>
      </c>
      <c r="J22" s="24">
        <f t="shared" si="13"/>
        <v>12.028674564034782</v>
      </c>
      <c r="K22" s="24">
        <f t="shared" si="14"/>
        <v>17.260185771585412</v>
      </c>
      <c r="L22" s="24">
        <f t="shared" si="15"/>
        <v>23.864603481624787</v>
      </c>
      <c r="M22" s="24">
        <f t="shared" si="16"/>
        <v>29.506088825214981</v>
      </c>
      <c r="N22" s="24">
        <f t="shared" si="17"/>
        <v>39.194457974779574</v>
      </c>
      <c r="O22" s="24">
        <f t="shared" si="18"/>
        <v>57.236770538243839</v>
      </c>
      <c r="P22" s="24">
        <f t="shared" si="19"/>
        <v>112.09827357237815</v>
      </c>
      <c r="Q22" s="24" t="e">
        <f t="shared" si="20"/>
        <v>#DIV/0!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8.6010957648348166E-2</v>
      </c>
      <c r="AJ22" s="19">
        <f t="shared" si="4"/>
        <v>4.7619047619047616E-2</v>
      </c>
      <c r="AK22" s="19">
        <f t="shared" ca="1" si="5"/>
        <v>4.0311505530765582E-2</v>
      </c>
      <c r="AL22" s="27"/>
    </row>
    <row r="23" spans="1:38" x14ac:dyDescent="0.45">
      <c r="A23" s="18" t="str">
        <f t="shared" si="6"/>
        <v/>
      </c>
      <c r="B23" s="23">
        <f>Итог!S24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5.2628713433493886</v>
      </c>
      <c r="G23" s="24">
        <f t="shared" si="22"/>
        <v>6.6767328540759152</v>
      </c>
      <c r="H23" s="24">
        <f t="shared" si="11"/>
        <v>8.7235041378288578</v>
      </c>
      <c r="I23" s="24">
        <f t="shared" si="12"/>
        <v>9.9299686541854388</v>
      </c>
      <c r="J23" s="24">
        <f t="shared" si="13"/>
        <v>12.780466724286956</v>
      </c>
      <c r="K23" s="24">
        <f t="shared" si="14"/>
        <v>18.41086482302444</v>
      </c>
      <c r="L23" s="24">
        <f t="shared" si="15"/>
        <v>25.569218016026557</v>
      </c>
      <c r="M23" s="24">
        <f t="shared" si="16"/>
        <v>31.775787965616132</v>
      </c>
      <c r="N23" s="24">
        <f t="shared" si="17"/>
        <v>42.460662806011214</v>
      </c>
      <c r="O23" s="24">
        <f t="shared" si="18"/>
        <v>62.440113314447821</v>
      </c>
      <c r="P23" s="24">
        <f t="shared" si="19"/>
        <v>123.30810092961596</v>
      </c>
      <c r="Q23" s="24" t="e">
        <f t="shared" si="20"/>
        <v>#DIV/0!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8.6010957648348166E-2</v>
      </c>
      <c r="AJ23" s="19">
        <f t="shared" si="4"/>
        <v>4.5454545454545456E-2</v>
      </c>
      <c r="AK23" s="19">
        <f t="shared" ca="1" si="5"/>
        <v>4.2487669917317124E-2</v>
      </c>
      <c r="AL23" s="27"/>
    </row>
    <row r="24" spans="1:38" x14ac:dyDescent="0.45">
      <c r="A24" s="18" t="str">
        <f t="shared" si="6"/>
        <v/>
      </c>
      <c r="B24" s="23">
        <f>Итог!S25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5.5134842644612636</v>
      </c>
      <c r="G24" s="24">
        <f t="shared" si="22"/>
        <v>7.010569496779711</v>
      </c>
      <c r="H24" s="24">
        <f t="shared" si="11"/>
        <v>9.182635934556691</v>
      </c>
      <c r="I24" s="24">
        <f t="shared" si="12"/>
        <v>10.481633579417965</v>
      </c>
      <c r="J24" s="24">
        <f t="shared" si="13"/>
        <v>13.532258884539131</v>
      </c>
      <c r="K24" s="24">
        <f t="shared" si="14"/>
        <v>19.561543874463467</v>
      </c>
      <c r="L24" s="24">
        <f t="shared" si="15"/>
        <v>27.273832550428327</v>
      </c>
      <c r="M24" s="24">
        <f t="shared" si="16"/>
        <v>34.045487106017283</v>
      </c>
      <c r="N24" s="24">
        <f t="shared" si="17"/>
        <v>45.72686763724284</v>
      </c>
      <c r="O24" s="24">
        <f t="shared" si="18"/>
        <v>67.64345609065181</v>
      </c>
      <c r="P24" s="24">
        <f t="shared" si="19"/>
        <v>134.51792828685379</v>
      </c>
      <c r="Q24" s="24" t="e">
        <f t="shared" si="20"/>
        <v>#DIV/0!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8.6010957648348166E-2</v>
      </c>
      <c r="AJ24" s="19">
        <f t="shared" si="4"/>
        <v>4.3478260869565216E-2</v>
      </c>
      <c r="AK24" s="19">
        <f t="shared" ca="1" si="5"/>
        <v>4.4466001177818536E-2</v>
      </c>
      <c r="AL24" s="27"/>
    </row>
    <row r="25" spans="1:38" x14ac:dyDescent="0.45">
      <c r="A25" s="18" t="str">
        <f t="shared" si="6"/>
        <v/>
      </c>
      <c r="B25" s="23">
        <f>Итог!S26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5.7640971855731387</v>
      </c>
      <c r="G25" s="24">
        <f t="shared" si="22"/>
        <v>7.3444061394835067</v>
      </c>
      <c r="H25" s="24">
        <f t="shared" si="11"/>
        <v>9.6417677312845278</v>
      </c>
      <c r="I25" s="24">
        <f t="shared" si="12"/>
        <v>11.033298504650489</v>
      </c>
      <c r="J25" s="24">
        <f t="shared" si="13"/>
        <v>14.284051044791303</v>
      </c>
      <c r="K25" s="24">
        <f t="shared" si="14"/>
        <v>20.712222925902491</v>
      </c>
      <c r="L25" s="24">
        <f t="shared" si="15"/>
        <v>28.978447084830101</v>
      </c>
      <c r="M25" s="24">
        <f t="shared" si="16"/>
        <v>36.315186246418435</v>
      </c>
      <c r="N25" s="24">
        <f t="shared" si="17"/>
        <v>48.993072468474473</v>
      </c>
      <c r="O25" s="24">
        <f t="shared" si="18"/>
        <v>72.846798866855792</v>
      </c>
      <c r="P25" s="24">
        <f t="shared" si="19"/>
        <v>145.72775564409159</v>
      </c>
      <c r="Q25" s="24" t="e">
        <f t="shared" si="20"/>
        <v>#DIV/0!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8.6010957648348166E-2</v>
      </c>
      <c r="AJ25" s="19">
        <f t="shared" si="4"/>
        <v>4.1666666666666664E-2</v>
      </c>
      <c r="AK25" s="19">
        <f t="shared" ca="1" si="5"/>
        <v>4.6272303633058953E-2</v>
      </c>
      <c r="AL25" s="27"/>
    </row>
    <row r="26" spans="1:38" x14ac:dyDescent="0.45">
      <c r="A26" s="18" t="str">
        <f t="shared" si="6"/>
        <v/>
      </c>
      <c r="B26" s="23">
        <f>Итог!S27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6.0147101066850146</v>
      </c>
      <c r="G26" s="24">
        <f t="shared" si="22"/>
        <v>7.6782427821873034</v>
      </c>
      <c r="H26" s="24">
        <f t="shared" si="11"/>
        <v>10.100899528012361</v>
      </c>
      <c r="I26" s="24">
        <f t="shared" si="12"/>
        <v>11.584963429883013</v>
      </c>
      <c r="J26" s="24">
        <f t="shared" si="13"/>
        <v>15.035843205043477</v>
      </c>
      <c r="K26" s="24">
        <f t="shared" si="14"/>
        <v>21.862901977341522</v>
      </c>
      <c r="L26" s="24">
        <f t="shared" si="15"/>
        <v>30.683061619231871</v>
      </c>
      <c r="M26" s="24">
        <f t="shared" si="16"/>
        <v>38.584885386819586</v>
      </c>
      <c r="N26" s="24">
        <f t="shared" si="17"/>
        <v>52.259277299706099</v>
      </c>
      <c r="O26" s="24">
        <f t="shared" si="18"/>
        <v>78.050141643059774</v>
      </c>
      <c r="P26" s="24">
        <f t="shared" si="19"/>
        <v>156.93758300132939</v>
      </c>
      <c r="Q26" s="24" t="e">
        <f t="shared" si="20"/>
        <v>#DIV/0!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8.6010957648348166E-2</v>
      </c>
      <c r="AJ26" s="19">
        <f t="shared" si="4"/>
        <v>0.04</v>
      </c>
      <c r="AK26" s="19">
        <f t="shared" ca="1" si="5"/>
        <v>4.792808088369601E-2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0.57937160805093801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qQpqZHXSr4lSbVHtpVIsOpekALsAovH/H11ejOLROq8fnA/w2uGkpWVzLp1xJKQ6Wv1H2ooGTkFLlGUpWMCpCw==" saltValue="EKRdBhL8wPOnOQDR+T+rtg==" spinCount="100000" sheet="1" formatCell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4"/>
  <sheetViews>
    <sheetView zoomScale="80" zoomScaleNormal="80" workbookViewId="0"/>
  </sheetViews>
  <sheetFormatPr defaultColWidth="8.73046875" defaultRowHeight="14.25" x14ac:dyDescent="0.45"/>
  <cols>
    <col min="1" max="1" width="3.3984375" style="7" bestFit="1" customWidth="1"/>
    <col min="2" max="2" width="23.86328125" style="7" bestFit="1" customWidth="1"/>
    <col min="3" max="17" width="9.86328125" style="7" customWidth="1"/>
    <col min="18" max="16384" width="8.73046875" style="7"/>
  </cols>
  <sheetData>
    <row r="2" spans="1:24" s="5" customFormat="1" x14ac:dyDescent="0.45">
      <c r="A2" s="3" t="s">
        <v>26</v>
      </c>
      <c r="B2" s="3" t="s">
        <v>1</v>
      </c>
      <c r="C2" s="3" t="s">
        <v>41</v>
      </c>
      <c r="D2" s="4" t="s">
        <v>27</v>
      </c>
      <c r="E2" s="4" t="s">
        <v>28</v>
      </c>
      <c r="F2" s="4" t="s">
        <v>29</v>
      </c>
      <c r="G2" s="4" t="s">
        <v>30</v>
      </c>
      <c r="H2" s="38" t="s">
        <v>31</v>
      </c>
      <c r="I2" s="38" t="s">
        <v>40</v>
      </c>
      <c r="J2" s="38" t="s">
        <v>44</v>
      </c>
      <c r="K2" s="38" t="s">
        <v>45</v>
      </c>
      <c r="L2" s="38" t="s">
        <v>46</v>
      </c>
      <c r="M2" s="38" t="s">
        <v>47</v>
      </c>
      <c r="N2" s="38" t="s">
        <v>48</v>
      </c>
      <c r="O2" s="38" t="s">
        <v>49</v>
      </c>
      <c r="P2" s="38" t="s">
        <v>50</v>
      </c>
      <c r="Q2" s="38" t="s">
        <v>51</v>
      </c>
      <c r="R2" s="38" t="s">
        <v>56</v>
      </c>
      <c r="S2" s="38" t="s">
        <v>57</v>
      </c>
      <c r="T2" s="38" t="s">
        <v>58</v>
      </c>
      <c r="U2" s="38" t="s">
        <v>59</v>
      </c>
      <c r="V2" s="38" t="s">
        <v>60</v>
      </c>
      <c r="W2" s="4" t="s">
        <v>61</v>
      </c>
      <c r="X2" s="4" t="s">
        <v>62</v>
      </c>
    </row>
    <row r="3" spans="1:24" x14ac:dyDescent="0.45">
      <c r="A3" s="6">
        <v>1</v>
      </c>
      <c r="B3" s="15" t="s">
        <v>68</v>
      </c>
      <c r="C3" s="16">
        <v>0.2908</v>
      </c>
      <c r="D3" s="16">
        <v>0.29028334579058229</v>
      </c>
      <c r="E3" s="16">
        <v>0.26169331711406224</v>
      </c>
      <c r="F3" s="16">
        <v>0.23594054290370017</v>
      </c>
      <c r="G3" s="16">
        <v>0.21401072263731249</v>
      </c>
      <c r="H3" s="16">
        <v>0.19729028000918064</v>
      </c>
      <c r="I3" s="16">
        <v>0.1823706996649305</v>
      </c>
      <c r="J3" s="16">
        <v>0.17370117956721479</v>
      </c>
      <c r="K3" s="16">
        <v>0.22571610985626833</v>
      </c>
      <c r="L3" s="16">
        <v>0.20039207726165548</v>
      </c>
      <c r="M3" s="16">
        <v>0.19653199358035028</v>
      </c>
      <c r="N3" s="16">
        <v>0.20473036144098983</v>
      </c>
      <c r="O3" s="16">
        <v>0.21674001802852749</v>
      </c>
      <c r="P3" s="16">
        <v>0.29078234504697054</v>
      </c>
      <c r="Q3" s="16">
        <v>0.29028334579058229</v>
      </c>
      <c r="R3" s="16">
        <v>0.22571610985626833</v>
      </c>
      <c r="S3" s="16">
        <v>0.20039207726165548</v>
      </c>
      <c r="T3" s="16">
        <v>0.19653199358035028</v>
      </c>
      <c r="U3" s="16">
        <v>0.20473036144098983</v>
      </c>
      <c r="V3" s="16">
        <v>0.26169331711406224</v>
      </c>
      <c r="W3" s="16">
        <v>0.29078234504697054</v>
      </c>
      <c r="X3" s="16">
        <v>0.29028334579058229</v>
      </c>
    </row>
    <row r="4" spans="1:24" x14ac:dyDescent="0.45">
      <c r="A4" s="6">
        <v>2</v>
      </c>
      <c r="B4" s="15" t="s">
        <v>69</v>
      </c>
      <c r="C4" s="16">
        <v>0.26719999999999999</v>
      </c>
      <c r="D4" s="16">
        <v>0.2637426105863967</v>
      </c>
      <c r="E4" s="16">
        <v>0.26500860335688486</v>
      </c>
      <c r="F4" s="16">
        <v>0.25030801637454791</v>
      </c>
      <c r="G4" s="16">
        <v>0.26241943763189413</v>
      </c>
      <c r="H4" s="16">
        <v>0.26457424833601101</v>
      </c>
      <c r="I4" s="16">
        <v>0.27611053976047506</v>
      </c>
      <c r="J4" s="16">
        <v>0.24053679848530066</v>
      </c>
      <c r="K4" s="16">
        <v>0.2380827194737887</v>
      </c>
      <c r="L4" s="16">
        <v>0.19997008674842956</v>
      </c>
      <c r="M4" s="16">
        <v>0.20276324052752773</v>
      </c>
      <c r="N4" s="16">
        <v>0.19617672216586104</v>
      </c>
      <c r="O4" s="16">
        <v>0.15973805610053554</v>
      </c>
      <c r="P4" s="16">
        <v>0.26722873900293254</v>
      </c>
      <c r="Q4" s="16">
        <v>0.2637426105863967</v>
      </c>
      <c r="R4" s="16">
        <v>0.2380827194737887</v>
      </c>
      <c r="S4" s="16">
        <v>0.19997008674842956</v>
      </c>
      <c r="T4" s="16">
        <v>0.20276324052752773</v>
      </c>
      <c r="U4" s="16">
        <v>0.19617672216586104</v>
      </c>
      <c r="V4" s="16">
        <v>0.26500860335688486</v>
      </c>
      <c r="W4" s="16">
        <v>0.26722873900293254</v>
      </c>
      <c r="X4" s="16">
        <v>0.2637426105863967</v>
      </c>
    </row>
    <row r="5" spans="1:24" x14ac:dyDescent="0.45">
      <c r="A5" s="6">
        <v>3</v>
      </c>
      <c r="B5" s="15" t="s">
        <v>70</v>
      </c>
      <c r="C5" s="16">
        <v>0.1203</v>
      </c>
      <c r="D5" s="16">
        <v>0.13987905143711354</v>
      </c>
      <c r="E5" s="16">
        <v>0.14115177834223083</v>
      </c>
      <c r="F5" s="16">
        <v>0.16104288382814674</v>
      </c>
      <c r="G5" s="16">
        <v>0.16891718473735243</v>
      </c>
      <c r="H5" s="16">
        <v>0.17297595822813863</v>
      </c>
      <c r="I5" s="16">
        <v>0.13418704176757457</v>
      </c>
      <c r="J5" s="16">
        <v>9.3685328062544954E-2</v>
      </c>
      <c r="K5" s="16">
        <v>8.4597267006100152E-2</v>
      </c>
      <c r="L5" s="16">
        <v>8.3612879791461897E-2</v>
      </c>
      <c r="M5" s="16">
        <v>9.558300188402763E-2</v>
      </c>
      <c r="N5" s="16">
        <v>0.10921803823277834</v>
      </c>
      <c r="O5" s="16">
        <v>8.484012938119731E-2</v>
      </c>
      <c r="P5" s="16">
        <v>0.12029673443014066</v>
      </c>
      <c r="Q5" s="16">
        <v>0.13987905143711354</v>
      </c>
      <c r="R5" s="16">
        <v>8.4597267006100152E-2</v>
      </c>
      <c r="S5" s="16">
        <v>8.3612879791461897E-2</v>
      </c>
      <c r="T5" s="16">
        <v>9.558300188402763E-2</v>
      </c>
      <c r="U5" s="16">
        <v>0.10921803823277834</v>
      </c>
      <c r="V5" s="16">
        <v>0.14115177834223083</v>
      </c>
      <c r="W5" s="16">
        <v>0.12029673443014066</v>
      </c>
      <c r="X5" s="16">
        <v>0.13987905143711354</v>
      </c>
    </row>
    <row r="6" spans="1:24" x14ac:dyDescent="0.45">
      <c r="A6" s="6">
        <v>4</v>
      </c>
      <c r="B6" s="15" t="s">
        <v>71</v>
      </c>
      <c r="C6" s="16">
        <v>0.1019</v>
      </c>
      <c r="D6" s="16">
        <v>0.1036012774342597</v>
      </c>
      <c r="E6" s="16">
        <v>0.1029440498175332</v>
      </c>
      <c r="F6" s="16">
        <v>0.10741491461653617</v>
      </c>
      <c r="G6" s="16">
        <v>0.12033023441510295</v>
      </c>
      <c r="H6" s="16">
        <v>0.14850384438834061</v>
      </c>
      <c r="I6" s="16">
        <v>0.17018876687788209</v>
      </c>
      <c r="J6" s="16">
        <v>0.16641144439497643</v>
      </c>
      <c r="K6" s="16">
        <v>0.19394921374115426</v>
      </c>
      <c r="L6" s="16">
        <v>0.17900944404085295</v>
      </c>
      <c r="M6" s="16">
        <v>0.16223571279045426</v>
      </c>
      <c r="N6" s="16">
        <v>0.18410216625887688</v>
      </c>
      <c r="O6" s="16">
        <v>0.19896335966912349</v>
      </c>
      <c r="P6" s="16">
        <v>0.10191858442268502</v>
      </c>
      <c r="Q6" s="16">
        <v>0.1036012774342597</v>
      </c>
      <c r="R6" s="16">
        <v>0.19394921374115426</v>
      </c>
      <c r="S6" s="16">
        <v>0.17900944404085295</v>
      </c>
      <c r="T6" s="16">
        <v>0.16223571279045426</v>
      </c>
      <c r="U6" s="16">
        <v>0.18410216625887688</v>
      </c>
      <c r="V6" s="16">
        <v>0.1029440498175332</v>
      </c>
      <c r="W6" s="16">
        <v>0.10191858442268502</v>
      </c>
      <c r="X6" s="16">
        <v>0.1036012774342597</v>
      </c>
    </row>
    <row r="7" spans="1:24" x14ac:dyDescent="0.45">
      <c r="A7" s="6">
        <v>5</v>
      </c>
      <c r="B7" s="15" t="s">
        <v>72</v>
      </c>
      <c r="C7" s="16">
        <v>1E-3</v>
      </c>
      <c r="D7" s="16">
        <v>5.4528776245158658E-2</v>
      </c>
      <c r="E7" s="16">
        <v>5.5754794874542254E-2</v>
      </c>
      <c r="F7" s="16">
        <v>5.1481790601857369E-2</v>
      </c>
      <c r="G7" s="16">
        <v>4.9984315291165232E-2</v>
      </c>
      <c r="H7" s="16">
        <v>4.0057665825109022E-2</v>
      </c>
      <c r="I7" s="16">
        <v>5.1958995454997846E-2</v>
      </c>
      <c r="J7" s="16">
        <v>7.5446312812810362E-2</v>
      </c>
      <c r="K7" s="16">
        <v>8.0568059273884191E-2</v>
      </c>
      <c r="L7" s="16">
        <v>0.10877740267509936</v>
      </c>
      <c r="M7" s="16">
        <v>0.13403809922545531</v>
      </c>
      <c r="N7" s="16">
        <v>0.10592588172107179</v>
      </c>
      <c r="O7" s="16">
        <v>9.1388726867808467E-2</v>
      </c>
      <c r="P7" s="16">
        <v>5.646403896813957E-2</v>
      </c>
      <c r="Q7" s="16">
        <v>5.4528776245158658E-2</v>
      </c>
      <c r="R7" s="16">
        <v>8.0568059273884191E-2</v>
      </c>
      <c r="S7" s="16">
        <v>0.10877740267509936</v>
      </c>
      <c r="T7" s="16">
        <v>0.13403809922545531</v>
      </c>
      <c r="U7" s="16">
        <v>0.10592588172107179</v>
      </c>
      <c r="V7" s="16">
        <v>5.5754794874542254E-2</v>
      </c>
      <c r="W7" s="16">
        <v>5.646403896813957E-2</v>
      </c>
      <c r="X7" s="16">
        <v>5.4528776245158658E-2</v>
      </c>
    </row>
    <row r="8" spans="1:24" x14ac:dyDescent="0.45">
      <c r="A8" s="6">
        <v>6</v>
      </c>
      <c r="B8" s="15" t="s">
        <v>73</v>
      </c>
      <c r="C8" s="16">
        <v>3.9699999999999999E-2</v>
      </c>
      <c r="D8" s="16">
        <v>4.3561867228375351E-2</v>
      </c>
      <c r="E8" s="16">
        <v>5.4601377797666696E-2</v>
      </c>
      <c r="F8" s="16">
        <v>6.5180239259170936E-2</v>
      </c>
      <c r="G8" s="16">
        <v>5.3030576626932099E-2</v>
      </c>
      <c r="H8" s="16">
        <v>6.5426325453293549E-2</v>
      </c>
      <c r="I8" s="16">
        <v>7.6999635072819567E-2</v>
      </c>
      <c r="J8" s="16">
        <v>0.10346531504865532</v>
      </c>
      <c r="K8" s="16">
        <v>1.1282854674900342E-2</v>
      </c>
      <c r="L8" s="16">
        <v>0.10172108029571386</v>
      </c>
      <c r="M8" s="16">
        <v>9.1989393622217572E-2</v>
      </c>
      <c r="N8" s="16">
        <v>9.9162539038411809E-2</v>
      </c>
      <c r="O8" s="16">
        <v>0.12295190625165703</v>
      </c>
      <c r="P8" s="16">
        <v>3.968885133455937E-2</v>
      </c>
      <c r="Q8" s="16">
        <v>4.3561867228375351E-2</v>
      </c>
      <c r="R8" s="16">
        <v>1.1282854674900342E-2</v>
      </c>
      <c r="S8" s="16">
        <v>0.10172108029571386</v>
      </c>
      <c r="T8" s="16">
        <v>9.1989393622217572E-2</v>
      </c>
      <c r="U8" s="16">
        <v>9.9162539038411809E-2</v>
      </c>
      <c r="V8" s="16">
        <v>5.4601377797666696E-2</v>
      </c>
      <c r="W8" s="16">
        <v>3.968885133455937E-2</v>
      </c>
      <c r="X8" s="16">
        <v>4.3561867228375351E-2</v>
      </c>
    </row>
    <row r="9" spans="1:24" x14ac:dyDescent="0.45">
      <c r="A9" s="6">
        <v>7</v>
      </c>
      <c r="B9" s="15" t="s">
        <v>74</v>
      </c>
      <c r="C9" s="16">
        <v>3.8899999999999997E-2</v>
      </c>
      <c r="D9" s="16">
        <v>1.88054630699191E-2</v>
      </c>
      <c r="E9" s="16">
        <v>3.7961918327986434E-2</v>
      </c>
      <c r="F9" s="16">
        <v>3.3901673224434638E-2</v>
      </c>
      <c r="G9" s="16">
        <v>2.6384532025323999E-3</v>
      </c>
      <c r="H9" s="16">
        <v>3.5582109249483587E-2</v>
      </c>
      <c r="I9" s="16">
        <v>3.5099359718674318E-2</v>
      </c>
      <c r="J9" s="16">
        <v>2.3028713728675078E-2</v>
      </c>
      <c r="K9" s="16">
        <v>4.6553176421355334E-2</v>
      </c>
      <c r="L9" s="16">
        <v>1.9299388915003633E-2</v>
      </c>
      <c r="M9" s="16">
        <v>1.5365292024283023E-2</v>
      </c>
      <c r="N9" s="16">
        <v>1.563525690756102E-2</v>
      </c>
      <c r="O9" s="16">
        <v>1.6755925552786467E-2</v>
      </c>
      <c r="P9" s="16">
        <v>3.8906009244992296E-2</v>
      </c>
      <c r="Q9" s="16">
        <v>3.8805463069919138E-2</v>
      </c>
      <c r="R9" s="16">
        <v>4.6553176421355334E-2</v>
      </c>
      <c r="S9" s="16">
        <v>1.9299388915003633E-2</v>
      </c>
      <c r="T9" s="16">
        <v>1.5365292024283023E-2</v>
      </c>
      <c r="U9" s="16">
        <v>1.563525690756102E-2</v>
      </c>
      <c r="V9" s="16">
        <v>3.7961918327986434E-2</v>
      </c>
      <c r="W9" s="16">
        <v>3.8906009244992296E-2</v>
      </c>
      <c r="X9" s="16">
        <v>3.8805463069919138E-2</v>
      </c>
    </row>
    <row r="10" spans="1:24" x14ac:dyDescent="0.45">
      <c r="A10" s="6">
        <v>8</v>
      </c>
      <c r="B10" s="15" t="s">
        <v>75</v>
      </c>
      <c r="C10" s="16">
        <v>2.7799999999999998E-2</v>
      </c>
      <c r="D10" s="16">
        <v>8.7381939253924033E-3</v>
      </c>
      <c r="E10" s="16">
        <v>1.4345230967042525E-2</v>
      </c>
      <c r="F10" s="16">
        <v>1.2128558748327438E-2</v>
      </c>
      <c r="G10" s="16">
        <v>7.3504249130211599E-3</v>
      </c>
      <c r="H10" s="16">
        <v>3.2992885012623363E-4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2.7834385406829365E-2</v>
      </c>
      <c r="Q10" s="16">
        <v>8.7381939253924033E-3</v>
      </c>
      <c r="R10" s="16">
        <v>0</v>
      </c>
      <c r="S10" s="16">
        <v>0</v>
      </c>
      <c r="T10" s="16">
        <v>0</v>
      </c>
      <c r="U10" s="16">
        <v>0</v>
      </c>
      <c r="V10" s="16">
        <v>1.4345230967042525E-2</v>
      </c>
      <c r="W10" s="16">
        <v>2.7834385406829365E-2</v>
      </c>
      <c r="X10" s="16">
        <v>8.7381939253924033E-3</v>
      </c>
    </row>
    <row r="11" spans="1:24" x14ac:dyDescent="0.45">
      <c r="A11" s="6">
        <v>9</v>
      </c>
      <c r="B11" s="15" t="s">
        <v>76</v>
      </c>
      <c r="C11" s="16">
        <v>1.6199999999999999E-2</v>
      </c>
      <c r="D11" s="16">
        <v>1.7258952232112525E-2</v>
      </c>
      <c r="E11" s="16">
        <v>1.5908331705103397E-2</v>
      </c>
      <c r="F11" s="16">
        <v>1.5433938767669542E-2</v>
      </c>
      <c r="G11" s="16">
        <v>1.1264472708606628E-2</v>
      </c>
      <c r="H11" s="16">
        <v>9.7544181776451685E-3</v>
      </c>
      <c r="I11" s="16">
        <v>8.9573035198885313E-3</v>
      </c>
      <c r="J11" s="16">
        <v>8.5617694975953663E-3</v>
      </c>
      <c r="K11" s="16">
        <v>1.502234573928719E-2</v>
      </c>
      <c r="L11" s="16">
        <v>1.404320328191103E-2</v>
      </c>
      <c r="M11" s="16">
        <v>1.3969716000279115E-2</v>
      </c>
      <c r="N11" s="16">
        <v>7.469515227467128E-3</v>
      </c>
      <c r="O11" s="16">
        <v>9.0938013680470862E-3</v>
      </c>
      <c r="P11" s="16">
        <v>1.6234653809831502E-2</v>
      </c>
      <c r="Q11" s="16">
        <v>1.7258952232112525E-2</v>
      </c>
      <c r="R11" s="16">
        <v>1.502234573928719E-2</v>
      </c>
      <c r="S11" s="16">
        <v>1.404320328191103E-2</v>
      </c>
      <c r="T11" s="16">
        <v>1.3969716000279115E-2</v>
      </c>
      <c r="U11" s="16">
        <v>7.469515227467128E-3</v>
      </c>
      <c r="V11" s="16">
        <v>1.5908331705103397E-2</v>
      </c>
      <c r="W11" s="16">
        <v>1.6234653809831502E-2</v>
      </c>
      <c r="X11" s="16">
        <v>1.7258952232112525E-2</v>
      </c>
    </row>
    <row r="12" spans="1:24" x14ac:dyDescent="0.45">
      <c r="A12" s="6">
        <v>10</v>
      </c>
      <c r="B12" s="15" t="s">
        <v>77</v>
      </c>
      <c r="C12" s="16">
        <v>1.26E-2</v>
      </c>
      <c r="D12" s="16">
        <v>1.2855880953998778E-2</v>
      </c>
      <c r="E12" s="16">
        <v>2.1927530111749097E-2</v>
      </c>
      <c r="F12" s="16">
        <v>3.0828133487010322E-2</v>
      </c>
      <c r="G12" s="16">
        <v>3.5447441966577314E-2</v>
      </c>
      <c r="H12" s="16">
        <v>3.2397578609134725E-2</v>
      </c>
      <c r="I12" s="16">
        <v>3.6459542845768501E-2</v>
      </c>
      <c r="J12" s="16">
        <v>4.3948785941085242E-2</v>
      </c>
      <c r="K12" s="16">
        <v>4.6553176421355334E-2</v>
      </c>
      <c r="L12" s="16">
        <v>4.9191273877184735E-2</v>
      </c>
      <c r="M12" s="16">
        <v>4.9138231805177589E-2</v>
      </c>
      <c r="N12" s="16">
        <v>4.6488034851107002E-2</v>
      </c>
      <c r="O12" s="16">
        <v>6.1376531099209923E-2</v>
      </c>
      <c r="P12" s="16">
        <v>1.2637308017297082E-2</v>
      </c>
      <c r="Q12" s="16">
        <v>1.2855880953998778E-2</v>
      </c>
      <c r="R12" s="16">
        <v>4.6553176421355334E-2</v>
      </c>
      <c r="S12" s="16">
        <v>4.9191273877184735E-2</v>
      </c>
      <c r="T12" s="16">
        <v>4.9138231805177589E-2</v>
      </c>
      <c r="U12" s="16">
        <v>4.6488034851107002E-2</v>
      </c>
      <c r="V12" s="16">
        <v>2.1927530111749097E-2</v>
      </c>
      <c r="W12" s="16">
        <v>1.2637308017297082E-2</v>
      </c>
      <c r="X12" s="16">
        <v>1.2855880953998778E-2</v>
      </c>
    </row>
    <row r="13" spans="1:24" x14ac:dyDescent="0.45">
      <c r="A13" s="6">
        <v>11</v>
      </c>
      <c r="B13" s="15" t="s">
        <v>78</v>
      </c>
      <c r="C13" s="16">
        <v>1.4800000000000001E-2</v>
      </c>
      <c r="D13" s="16">
        <v>9.6758850309166273E-3</v>
      </c>
      <c r="E13" s="16">
        <v>6.1452549177796406E-3</v>
      </c>
      <c r="F13" s="16">
        <v>7.7898334724375027E-3</v>
      </c>
      <c r="G13" s="16">
        <v>9.7316488906633199E-3</v>
      </c>
      <c r="H13" s="16">
        <v>9.1375946752352537E-3</v>
      </c>
      <c r="I13" s="16">
        <v>7.5705802342168997E-3</v>
      </c>
      <c r="J13" s="16">
        <v>2.3028713728675078E-2</v>
      </c>
      <c r="K13" s="16">
        <v>2.0333817982820874E-2</v>
      </c>
      <c r="L13" s="16">
        <v>1.0811503781889662E-2</v>
      </c>
      <c r="M13" s="16">
        <v>1.5532761147163492E-2</v>
      </c>
      <c r="N13" s="16">
        <v>1.4511348491177816E-2</v>
      </c>
      <c r="O13" s="16">
        <v>2.0268837159976669E-2</v>
      </c>
      <c r="P13" s="16">
        <v>1.4768378150007455E-2</v>
      </c>
      <c r="Q13" s="16">
        <v>9.6758850309166273E-3</v>
      </c>
      <c r="R13" s="16">
        <v>2.0333817982820874E-2</v>
      </c>
      <c r="S13" s="16">
        <v>1.0811503781889662E-2</v>
      </c>
      <c r="T13" s="16">
        <v>1.5532761147163492E-2</v>
      </c>
      <c r="U13" s="16">
        <v>1.4511348491177816E-2</v>
      </c>
      <c r="V13" s="16">
        <v>6.1452549177796406E-3</v>
      </c>
      <c r="W13" s="16">
        <v>1.4768378150007455E-2</v>
      </c>
      <c r="X13" s="16">
        <v>9.6758850309166273E-3</v>
      </c>
    </row>
    <row r="14" spans="1:24" x14ac:dyDescent="0.45">
      <c r="A14" s="6">
        <v>12</v>
      </c>
      <c r="B14" s="15" t="s">
        <v>79</v>
      </c>
      <c r="C14" s="16">
        <v>0.01</v>
      </c>
      <c r="D14" s="16">
        <v>6.4958891078344804E-3</v>
      </c>
      <c r="E14" s="16">
        <v>1.1603501849879301E-2</v>
      </c>
      <c r="F14" s="16">
        <v>1.1744366281149398E-2</v>
      </c>
      <c r="G14" s="16">
        <v>8.8287229795243009E-3</v>
      </c>
      <c r="H14" s="16">
        <v>9.1017328436997936E-3</v>
      </c>
      <c r="I14" s="16">
        <v>1.3648276548452376E-2</v>
      </c>
      <c r="J14" s="16">
        <v>4.0220746879846572E-2</v>
      </c>
      <c r="K14" s="16">
        <v>2.8166898261163479E-2</v>
      </c>
      <c r="L14" s="16">
        <v>2.5127131319174396E-2</v>
      </c>
      <c r="M14" s="16">
        <v>1.4604703091200892E-2</v>
      </c>
      <c r="N14" s="16">
        <v>8.0463885739293032E-3</v>
      </c>
      <c r="O14" s="16">
        <v>5.5146084097778252E-3</v>
      </c>
      <c r="P14" s="16">
        <v>1.0002982255579303E-2</v>
      </c>
      <c r="Q14" s="16">
        <v>1.0525242916355235E-2</v>
      </c>
      <c r="R14" s="16">
        <v>2.8166898261163479E-2</v>
      </c>
      <c r="S14" s="16">
        <v>2.5127131319174396E-2</v>
      </c>
      <c r="T14" s="16">
        <v>1.4604703091200892E-2</v>
      </c>
      <c r="U14" s="16">
        <v>8.0463885739293032E-3</v>
      </c>
      <c r="V14" s="16">
        <v>1.1603501849879301E-2</v>
      </c>
      <c r="W14" s="16">
        <v>1.0002982255579303E-2</v>
      </c>
      <c r="X14" s="16">
        <v>1.0525242916355235E-2</v>
      </c>
    </row>
    <row r="15" spans="1:24" x14ac:dyDescent="0.45">
      <c r="A15" s="6">
        <v>13</v>
      </c>
      <c r="B15" s="15" t="s">
        <v>88</v>
      </c>
      <c r="C15" s="16">
        <v>3.2000000000000002E-3</v>
      </c>
      <c r="D15" s="16">
        <v>1.3315893184752301E-2</v>
      </c>
      <c r="E15" s="16">
        <v>1.0954310817539503E-2</v>
      </c>
      <c r="F15" s="16">
        <v>1.6805108435011856E-2</v>
      </c>
      <c r="G15" s="16">
        <v>8.1828722979524308E-3</v>
      </c>
      <c r="H15" s="16">
        <v>1.4868315354601791E-2</v>
      </c>
      <c r="I15" s="16">
        <v>6.4492585343197423E-3</v>
      </c>
      <c r="J15" s="16">
        <v>7.9648918526201463E-3</v>
      </c>
      <c r="K15" s="16">
        <v>9.1743611479218196E-3</v>
      </c>
      <c r="L15" s="16">
        <v>8.0445280116234353E-3</v>
      </c>
      <c r="M15" s="16">
        <v>8.2478543018630942E-3</v>
      </c>
      <c r="N15" s="16">
        <v>8.5337470907680367E-3</v>
      </c>
      <c r="O15" s="16">
        <v>1.236810011135267E-2</v>
      </c>
      <c r="P15" s="16">
        <v>3.2369899100352902E-3</v>
      </c>
      <c r="Q15" s="16">
        <v>6.5434531494190391E-3</v>
      </c>
      <c r="R15" s="16">
        <v>9.1743611479218196E-3</v>
      </c>
      <c r="S15" s="16">
        <v>8.0445280116234353E-3</v>
      </c>
      <c r="T15" s="16">
        <v>8.2478543018630942E-3</v>
      </c>
      <c r="U15" s="16">
        <v>8.5337470907680367E-3</v>
      </c>
      <c r="V15" s="16">
        <v>1.0954310817539503E-2</v>
      </c>
      <c r="W15" s="16">
        <v>3.2369899100352902E-3</v>
      </c>
      <c r="X15" s="16">
        <v>6.5434531494190391E-3</v>
      </c>
    </row>
    <row r="16" spans="1:24" x14ac:dyDescent="0.45">
      <c r="A16" s="6">
        <v>14</v>
      </c>
      <c r="B16" s="15" t="s">
        <v>89</v>
      </c>
      <c r="C16" s="16">
        <v>2E-3</v>
      </c>
      <c r="D16" s="16">
        <v>6.35897261670178E-4</v>
      </c>
      <c r="E16" s="16">
        <v>2E-3</v>
      </c>
      <c r="F16" s="16">
        <v>2E-3</v>
      </c>
      <c r="G16" s="16">
        <v>7.53702161638056E-3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</row>
    <row r="17" spans="1:24" x14ac:dyDescent="0.45">
      <c r="A17" s="6">
        <v>15</v>
      </c>
      <c r="B17" s="15" t="s">
        <v>90</v>
      </c>
      <c r="C17" s="16">
        <v>8.0000000000000004E-4</v>
      </c>
      <c r="D17" s="16">
        <v>1E-3</v>
      </c>
      <c r="E17" s="16">
        <v>1E-3</v>
      </c>
      <c r="F17" s="16">
        <v>1E-3</v>
      </c>
      <c r="G17" s="16">
        <v>6.8911709348086899E-3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</row>
    <row r="18" spans="1:24" x14ac:dyDescent="0.45">
      <c r="A18" s="6">
        <v>16</v>
      </c>
      <c r="B18" s="15" t="s">
        <v>91</v>
      </c>
      <c r="C18" s="16">
        <v>1E-3</v>
      </c>
      <c r="D18" s="16">
        <v>1.1000000000000001E-3</v>
      </c>
      <c r="E18" s="16">
        <v>1E-3</v>
      </c>
      <c r="F18" s="16">
        <v>1E-3</v>
      </c>
      <c r="G18" s="16">
        <v>6.2453202532368199E-3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</row>
    <row r="19" spans="1:24" x14ac:dyDescent="0.45">
      <c r="A19" s="6">
        <v>17</v>
      </c>
      <c r="B19" s="15" t="s">
        <v>92</v>
      </c>
      <c r="C19" s="16">
        <v>1.4E-3</v>
      </c>
      <c r="D19" s="16">
        <v>1.1999999999999999E-3</v>
      </c>
      <c r="E19" s="16">
        <v>1E-3</v>
      </c>
      <c r="F19" s="16">
        <v>1E-3</v>
      </c>
      <c r="G19" s="16">
        <v>5.5994695716649499E-3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</row>
    <row r="20" spans="1:24" x14ac:dyDescent="0.45">
      <c r="A20" s="6">
        <v>18</v>
      </c>
      <c r="B20" s="15" t="s">
        <v>93</v>
      </c>
      <c r="C20" s="16">
        <v>2.8999999999999998E-3</v>
      </c>
      <c r="D20" s="16">
        <v>1.2999999999999999E-3</v>
      </c>
      <c r="E20" s="16">
        <v>1E-3</v>
      </c>
      <c r="F20" s="16">
        <v>1E-3</v>
      </c>
      <c r="G20" s="16">
        <v>4.9536188900930799E-3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</row>
    <row r="21" spans="1:24" x14ac:dyDescent="0.45">
      <c r="A21" s="6">
        <v>19</v>
      </c>
      <c r="B21" s="15" t="s">
        <v>94</v>
      </c>
      <c r="C21" s="16">
        <v>1.5E-3</v>
      </c>
      <c r="D21" s="16">
        <v>1.4E-3</v>
      </c>
      <c r="E21" s="16">
        <v>1E-3</v>
      </c>
      <c r="F21" s="16">
        <v>1E-3</v>
      </c>
      <c r="G21" s="16">
        <v>4.3077682085212099E-3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</row>
    <row r="22" spans="1:24" x14ac:dyDescent="0.45">
      <c r="A22" s="6">
        <v>20</v>
      </c>
      <c r="B22" s="15" t="s">
        <v>95</v>
      </c>
      <c r="C22" s="16">
        <v>1.2E-2</v>
      </c>
      <c r="D22" s="16">
        <v>1.5E-3</v>
      </c>
      <c r="E22" s="16">
        <v>1E-3</v>
      </c>
      <c r="F22" s="16">
        <v>1E-3</v>
      </c>
      <c r="G22" s="16">
        <v>3.6619175269493398E-3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</row>
    <row r="23" spans="1:24" x14ac:dyDescent="0.45">
      <c r="A23" s="6">
        <v>21</v>
      </c>
      <c r="B23" s="15" t="s">
        <v>96</v>
      </c>
      <c r="C23" s="16">
        <v>2.5000000000000001E-3</v>
      </c>
      <c r="D23" s="16">
        <v>1.6000000000000001E-3</v>
      </c>
      <c r="E23" s="16">
        <v>1E-3</v>
      </c>
      <c r="F23" s="16">
        <v>1E-3</v>
      </c>
      <c r="G23" s="16">
        <v>3.0160668453774698E-3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</row>
    <row r="24" spans="1:24" x14ac:dyDescent="0.45">
      <c r="A24" s="6">
        <v>22</v>
      </c>
      <c r="B24" s="15" t="s">
        <v>97</v>
      </c>
      <c r="C24" s="16">
        <v>1.2999999999999999E-2</v>
      </c>
      <c r="D24" s="16">
        <v>1.6999999999999999E-3</v>
      </c>
      <c r="E24" s="16">
        <v>1E-3</v>
      </c>
      <c r="F24" s="16">
        <v>1E-3</v>
      </c>
      <c r="G24" s="16">
        <v>2.3702161638055998E-3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</row>
    <row r="25" spans="1:24" x14ac:dyDescent="0.45">
      <c r="A25" s="6">
        <v>23</v>
      </c>
      <c r="B25" s="15" t="s">
        <v>98</v>
      </c>
      <c r="C25" s="16">
        <v>3.5000000000000001E-3</v>
      </c>
      <c r="D25" s="16">
        <v>1.8E-3</v>
      </c>
      <c r="E25" s="16">
        <v>1E-3</v>
      </c>
      <c r="F25" s="16">
        <v>1E-3</v>
      </c>
      <c r="G25" s="16">
        <v>1.72436548223373E-3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</row>
    <row r="26" spans="1:24" x14ac:dyDescent="0.45">
      <c r="A26" s="6">
        <v>24</v>
      </c>
      <c r="B26" s="15" t="s">
        <v>99</v>
      </c>
      <c r="C26" s="16">
        <v>4.0000000000000001E-3</v>
      </c>
      <c r="D26" s="16">
        <v>1.9E-3</v>
      </c>
      <c r="E26" s="16">
        <v>1E-3</v>
      </c>
      <c r="F26" s="16">
        <v>0</v>
      </c>
      <c r="G26" s="16">
        <v>1.07851480066186E-3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</row>
    <row r="27" spans="1:24" ht="17.25" customHeight="1" x14ac:dyDescent="0.45">
      <c r="A27" s="6">
        <v>25</v>
      </c>
      <c r="B27" s="15" t="s">
        <v>100</v>
      </c>
      <c r="C27" s="16">
        <v>1.0999999999999999E-2</v>
      </c>
      <c r="D27" s="16">
        <v>2E-3</v>
      </c>
      <c r="E27" s="16">
        <v>1E-3</v>
      </c>
      <c r="F27" s="16">
        <v>0</v>
      </c>
      <c r="G27" s="16">
        <v>4.3266411908999099E-4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</row>
    <row r="28" spans="1:24" s="43" customFormat="1" x14ac:dyDescent="0.45">
      <c r="A28" s="39"/>
      <c r="B28" s="40" t="s">
        <v>0</v>
      </c>
      <c r="C28" s="41">
        <f>IF('2021'!A28-1&lt;=0,"NO",'2021'!A28-1)</f>
        <v>2</v>
      </c>
      <c r="D28" s="42">
        <f>IF('2020'!A28-1&lt;=0,"NO",'2020'!A28-1)</f>
        <v>2</v>
      </c>
      <c r="E28" s="42">
        <f>IF('2019'!A28-1&lt;=0,"NO",'2019'!A28-1)</f>
        <v>2</v>
      </c>
      <c r="F28" s="42">
        <f>IF('2018'!A28-1&lt;=0,"NO",'2018'!A28-1)</f>
        <v>4</v>
      </c>
      <c r="G28" s="42">
        <f>IF('2017'!A28-1&lt;=0,"NO",'2017'!A28-1)</f>
        <v>4</v>
      </c>
      <c r="H28" s="42">
        <f>IF('2016'!A28-1&lt;=0,"NO",'2016'!A28-1)</f>
        <v>4</v>
      </c>
      <c r="I28" s="42">
        <f>IF('2015'!A28-1&lt;=0,"NO",'2015'!A28-1)</f>
        <v>4</v>
      </c>
      <c r="J28" s="42">
        <f>IF('2014'!A28-1&lt;=0,"NO",'2014'!A28-1)</f>
        <v>6</v>
      </c>
      <c r="K28" s="42">
        <f>IF('2013'!A28-1&lt;=0,"NO",'2013'!A28-1)</f>
        <v>3</v>
      </c>
      <c r="L28" s="42">
        <f>IF('2012'!A28-1&lt;=0,"NO",'2012'!A28-1)</f>
        <v>3</v>
      </c>
      <c r="M28" s="42">
        <f>IF('2011'!A28-1&lt;=0,"NO",'2011'!A28-1)</f>
        <v>6</v>
      </c>
      <c r="N28" s="42">
        <f>IF('2010'!A28-1&lt;=0,"NO",'2010'!A28-1)</f>
        <v>3</v>
      </c>
      <c r="O28" s="42">
        <f>IF('2009'!A28-1&lt;=0,"NO",'2009'!A28-1)</f>
        <v>7</v>
      </c>
      <c r="P28" s="42">
        <f>IF('2008'!A28-1&lt;=0,"NO",'2008'!A28-1)</f>
        <v>2</v>
      </c>
      <c r="Q28" s="42">
        <f>IF('2007'!A28-1&lt;=0,"NO",'2007'!A28-1)</f>
        <v>2</v>
      </c>
      <c r="R28" s="41">
        <f>IF('2006'!A28-1&lt;=0,"NO",'2006'!A28-1)</f>
        <v>3</v>
      </c>
      <c r="S28" s="41">
        <f>IF('2005'!A28-1&lt;=0,"NO",'2005'!A28-1)</f>
        <v>3</v>
      </c>
      <c r="T28" s="41">
        <f>IF('2004'!A28-1&lt;=0,"NO",'2004'!A28-1)</f>
        <v>6</v>
      </c>
      <c r="U28" s="41">
        <f>IF('2003'!A28-1&lt;=0,"NO",'2003'!A28-1)</f>
        <v>3</v>
      </c>
      <c r="V28" s="41">
        <f>IF('2002'!A28-1&lt;=0,"NO",'2002'!A28-1)</f>
        <v>2</v>
      </c>
      <c r="W28" s="41">
        <f>IF('2001'!A28-1&lt;=0,"NO",'2001'!A28-1)</f>
        <v>2</v>
      </c>
      <c r="X28" s="41">
        <f>IF('2000'!A28-1&lt;=0,"NO",'2000'!A28-1)</f>
        <v>2</v>
      </c>
    </row>
    <row r="29" spans="1:24" s="43" customFormat="1" x14ac:dyDescent="0.45">
      <c r="A29" s="39"/>
      <c r="B29" s="40" t="s">
        <v>23</v>
      </c>
      <c r="C29" s="44">
        <f ca="1">IF(C28="NO","NO",'2021'!C28)</f>
        <v>0.55800000000000005</v>
      </c>
      <c r="D29" s="45">
        <f ca="1">IF(D28="NO","NO",'2020'!C28)</f>
        <v>0.55402595637697893</v>
      </c>
      <c r="E29" s="45">
        <f ca="1">IF(E28="NO","NO",'2019'!C28)</f>
        <v>0.5267019204709471</v>
      </c>
      <c r="F29" s="45">
        <f ca="1">IF(F28="NO","NO",'2018'!C28)</f>
        <v>0.75470635772293093</v>
      </c>
      <c r="G29" s="45">
        <f ca="1">IF(G28="NO","NO",'2017'!C28)</f>
        <v>0.76567757942166192</v>
      </c>
      <c r="H29" s="45">
        <f ca="1">IF(H28="NO","NO",'2016'!C28)</f>
        <v>0.78334433096167089</v>
      </c>
      <c r="I29" s="45">
        <f ca="1">IF(I28="NO","NO",'2015'!C28)</f>
        <v>0.76285704807086219</v>
      </c>
      <c r="J29" s="45">
        <f ca="1">IF(J28="NO","NO",'2014'!C28)</f>
        <v>0.85324637837150241</v>
      </c>
      <c r="K29" s="45">
        <f ca="1">IF(K28="NO","NO",'2013'!C28)</f>
        <v>0.65774804307121126</v>
      </c>
      <c r="L29" s="45">
        <f ca="1">IF(L28="NO","NO",'2012'!C28)</f>
        <v>0.57937160805093801</v>
      </c>
      <c r="M29" s="45">
        <f ca="1">IF(M28="NO","NO",'2011'!C28)</f>
        <v>0.88314144163003272</v>
      </c>
      <c r="N29" s="45">
        <f ca="1">IF(N28="NO","NO",'2010'!C28)</f>
        <v>0.58500924986572778</v>
      </c>
      <c r="O29" s="45">
        <f ca="1">IF(O28="NO","NO",'2009'!C28)</f>
        <v>0.93599872739805934</v>
      </c>
      <c r="P29" s="45">
        <f ca="1">IF(P28="NO","NO",'2008'!C28)</f>
        <v>0.55801108404990307</v>
      </c>
      <c r="Q29" s="45">
        <f ca="1">IF(Q28="NO","NO",'2007'!C28)</f>
        <v>0.55402595637697893</v>
      </c>
      <c r="R29" s="44">
        <f ca="1">IF(R28="NO","NO",'2006'!C28)</f>
        <v>0.65774804307121126</v>
      </c>
      <c r="S29" s="44">
        <f ca="1">IF(S28="NO","NO",'2005'!$C$28)</f>
        <v>0.57937160805093801</v>
      </c>
      <c r="T29" s="44">
        <f ca="1">IF(T28="NO","NO",'2004'!$C$28)</f>
        <v>0.88314144163003272</v>
      </c>
      <c r="U29" s="44">
        <f ca="1">IF(U28="NO","NO",'2003'!$C$28)</f>
        <v>0.58500924986572778</v>
      </c>
      <c r="V29" s="44">
        <f ca="1">IF(V28="NO","NO",'2002'!$C$28)</f>
        <v>0.5267019204709471</v>
      </c>
      <c r="W29" s="44">
        <f ca="1">IF(W28="NO","NO",'2001'!$C$28)</f>
        <v>0.55801108404990307</v>
      </c>
      <c r="X29" s="44">
        <f ca="1">IF(X28="NO","NO",'2000'!$C$28)</f>
        <v>0.55402595637697893</v>
      </c>
    </row>
    <row r="30" spans="1:24" x14ac:dyDescent="0.45">
      <c r="A30" s="6"/>
      <c r="B30" s="8" t="s">
        <v>24</v>
      </c>
      <c r="C30" s="10">
        <f ca="1">IF(C28="NO","NO",INDIRECT("2021!"&amp;ADDRESS(C28+1,37)))</f>
        <v>2.1603808128890511E-2</v>
      </c>
      <c r="D30" s="10">
        <f ca="1">IF(D28="NO","NO",INDIRECT("2020!"&amp;ADDRESS(D28+1,37)))</f>
        <v>2.4540416923211961E-2</v>
      </c>
      <c r="E30" s="10">
        <f ca="1">IF(E28="NO","NO",INDIRECT("2019!"&amp;ADDRESS(E28+1,37)))</f>
        <v>3.1571492023094727E-3</v>
      </c>
      <c r="F30" s="10">
        <f ca="1">IF(F28="NO","NO",INDIRECT("2018!"&amp;ADDRESS(F28+1,37)))</f>
        <v>6.673654326774936E-2</v>
      </c>
      <c r="G30" s="10">
        <f ca="1">IF(G28="NO","NO",INDIRECT("2017!"&amp;ADDRESS(G28+1,37)))</f>
        <v>6.0632655887323882E-2</v>
      </c>
      <c r="H30" s="10">
        <f ca="1">IF(H28="NO","NO",INDIRECT("2016!"&amp;ADDRESS(H28+1,37)))</f>
        <v>4.4977125651743645E-2</v>
      </c>
      <c r="I30" s="10">
        <f ca="1">IF(I28="NO","NO",INDIRECT("2015!"&amp;ADDRESS(I28+1,37)))</f>
        <v>5.5858234532483696E-2</v>
      </c>
      <c r="J30" s="10">
        <f ca="1">IF(J28="NO","NO",INDIRECT("2014!"&amp;ADDRESS(J28+1,37)))</f>
        <v>5.6549086429136107E-2</v>
      </c>
      <c r="K30" s="10">
        <f ca="1">IF(K28="NO","NO",INDIRECT("2013!"&amp;ADDRESS(K28+1,37)))</f>
        <v>2.3413284605466513E-2</v>
      </c>
      <c r="L30" s="10">
        <f ca="1">IF(L28="NO","NO",INDIRECT("2012!"&amp;ADDRESS(L28+1,37)))</f>
        <v>1.2612521779679501E-2</v>
      </c>
      <c r="M30" s="10">
        <f ca="1">IF(M28="NO","NO",INDIRECT("2011!"&amp;ADDRESS(M28+1,37)))</f>
        <v>4.0096370152443779E-2</v>
      </c>
      <c r="N30" s="10">
        <f ca="1">IF(N28="NO","NO",INDIRECT("2010!"&amp;ADDRESS(N28+1,37)))</f>
        <v>1.2036725360695636E-2</v>
      </c>
      <c r="O30" s="10">
        <f ca="1">IF(O28="NO","NO",INDIRECT("2009!"&amp;ADDRESS(O28+1,37)))</f>
        <v>5.0576495036762835E-2</v>
      </c>
      <c r="P30" s="10">
        <f ca="1">IF(P28="NO","NO",INDIRECT("2008!"&amp;ADDRESS(P28+1,37)))</f>
        <v>2.1559985213410293E-2</v>
      </c>
      <c r="Q30" s="10">
        <f ca="1">IF(Q28="NO","NO",INDIRECT("2007!"&amp;ADDRESS(Q28+1,37)))</f>
        <v>2.4540416923211961E-2</v>
      </c>
      <c r="R30" s="10">
        <f ca="1">IF(R28="NO","NO",INDIRECT("2006!"&amp;ADDRESS(R28+1,37)))</f>
        <v>2.3413284605466513E-2</v>
      </c>
      <c r="S30" s="10">
        <f ca="1">IF(S28="NO","NO",INDIRECT("2005!"&amp;ADDRESS(S28+1,37)))</f>
        <v>1.2612521779679501E-2</v>
      </c>
      <c r="T30" s="10">
        <f ca="1">IF(T28="NO","NO",INDIRECT("2004!"&amp;ADDRESS(T28+1,37)))</f>
        <v>4.0096370152443779E-2</v>
      </c>
      <c r="U30" s="10">
        <f ca="1">IF(U28="NO","NO",INDIRECT("2003!"&amp;ADDRESS(U28+1,37)))</f>
        <v>1.2036725360695636E-2</v>
      </c>
      <c r="V30" s="10">
        <f ca="1">IF(V28="NO","NO",INDIRECT("2002!"&amp;ADDRESS(V28+1,37)))</f>
        <v>3.1571492023094727E-3</v>
      </c>
      <c r="W30" s="10">
        <f ca="1">IF(W28="NO","NO",INDIRECT("2001!"&amp;ADDRESS(W28+1,37)))</f>
        <v>2.1559985213410293E-2</v>
      </c>
      <c r="X30" s="10">
        <f ca="1">IF(X28="NO","NO",INDIRECT("2000!"&amp;ADDRESS(X28+1,37)))</f>
        <v>2.4540416923211961E-2</v>
      </c>
    </row>
    <row r="31" spans="1:24" x14ac:dyDescent="0.45">
      <c r="A31" s="6"/>
      <c r="B31" s="8" t="s">
        <v>25</v>
      </c>
      <c r="C31" s="9" t="str">
        <f ca="1">IF(C28="NO","NO",IF(AND(C29&gt;65%,C30&gt;0.1),"G",IF(AND(C29&gt;65%,C30&lt;0.1),"B4",IF(AND(C29&lt;65%,C30&lt;0.1),"RO","I"))))</f>
        <v>RO</v>
      </c>
      <c r="D31" s="9" t="str">
        <f t="shared" ref="D31:X31" ca="1" si="0">IF(D28="NO","NO",IF(AND(D29&gt;65%,D30&gt;0.1),"G",IF(AND(D29&gt;65%,D30&lt;0.1),"B4",IF(AND(D29&lt;65%,D30&lt;0.1),"RO","I"))))</f>
        <v>RO</v>
      </c>
      <c r="E31" s="9" t="str">
        <f t="shared" ca="1" si="0"/>
        <v>RO</v>
      </c>
      <c r="F31" s="9" t="str">
        <f t="shared" ca="1" si="0"/>
        <v>B4</v>
      </c>
      <c r="G31" s="9" t="str">
        <f t="shared" ca="1" si="0"/>
        <v>B4</v>
      </c>
      <c r="H31" s="9" t="str">
        <f t="shared" ca="1" si="0"/>
        <v>B4</v>
      </c>
      <c r="I31" s="9" t="str">
        <f t="shared" ca="1" si="0"/>
        <v>B4</v>
      </c>
      <c r="J31" s="9" t="str">
        <f t="shared" ca="1" si="0"/>
        <v>B4</v>
      </c>
      <c r="K31" s="9" t="str">
        <f t="shared" ca="1" si="0"/>
        <v>B4</v>
      </c>
      <c r="L31" s="9" t="str">
        <f t="shared" ca="1" si="0"/>
        <v>RO</v>
      </c>
      <c r="M31" s="9" t="str">
        <f t="shared" ca="1" si="0"/>
        <v>B4</v>
      </c>
      <c r="N31" s="9" t="str">
        <f t="shared" ca="1" si="0"/>
        <v>RO</v>
      </c>
      <c r="O31" s="9" t="str">
        <f t="shared" ca="1" si="0"/>
        <v>B4</v>
      </c>
      <c r="P31" s="9" t="str">
        <f t="shared" ca="1" si="0"/>
        <v>RO</v>
      </c>
      <c r="Q31" s="9" t="str">
        <f t="shared" ca="1" si="0"/>
        <v>RO</v>
      </c>
      <c r="R31" s="9" t="str">
        <f t="shared" ca="1" si="0"/>
        <v>B4</v>
      </c>
      <c r="S31" s="9" t="str">
        <f t="shared" ca="1" si="0"/>
        <v>RO</v>
      </c>
      <c r="T31" s="9" t="str">
        <f t="shared" ca="1" si="0"/>
        <v>B4</v>
      </c>
      <c r="U31" s="9" t="str">
        <f t="shared" ca="1" si="0"/>
        <v>RO</v>
      </c>
      <c r="V31" s="9" t="str">
        <f t="shared" ca="1" si="0"/>
        <v>RO</v>
      </c>
      <c r="W31" s="9" t="str">
        <f t="shared" ca="1" si="0"/>
        <v>RO</v>
      </c>
      <c r="X31" s="9" t="str">
        <f t="shared" ca="1" si="0"/>
        <v>RO</v>
      </c>
    </row>
    <row r="32" spans="1:24" x14ac:dyDescent="0.45">
      <c r="I32" s="17"/>
      <c r="J32" s="17"/>
      <c r="K32" s="17"/>
      <c r="L32" s="17"/>
      <c r="M32" s="17"/>
      <c r="N32" s="17"/>
      <c r="O32" s="17"/>
    </row>
    <row r="33" spans="2:24" x14ac:dyDescent="0.45">
      <c r="B33" s="46" t="s">
        <v>101</v>
      </c>
      <c r="C33" s="47">
        <f>SUM(C3:C27)</f>
        <v>1</v>
      </c>
      <c r="D33" s="47">
        <f t="shared" ref="D33:X33" si="1">SUM(D3:D27)</f>
        <v>0.99987898348848259</v>
      </c>
      <c r="E33" s="47">
        <f t="shared" si="1"/>
        <v>1.0129999999999988</v>
      </c>
      <c r="F33" s="47">
        <f t="shared" si="1"/>
        <v>1.0109999999999988</v>
      </c>
      <c r="G33" s="47">
        <f t="shared" si="1"/>
        <v>0.99995462271146041</v>
      </c>
      <c r="H33" s="47">
        <f t="shared" si="1"/>
        <v>1</v>
      </c>
      <c r="I33" s="47">
        <f t="shared" si="1"/>
        <v>0.99999999999999989</v>
      </c>
      <c r="J33" s="47">
        <f t="shared" si="1"/>
        <v>1</v>
      </c>
      <c r="K33" s="47">
        <f t="shared" si="1"/>
        <v>1</v>
      </c>
      <c r="L33" s="47">
        <f t="shared" si="1"/>
        <v>1</v>
      </c>
      <c r="M33" s="47">
        <f t="shared" si="1"/>
        <v>1</v>
      </c>
      <c r="N33" s="47">
        <f t="shared" si="1"/>
        <v>0.99999999999999989</v>
      </c>
      <c r="O33" s="47">
        <f t="shared" si="1"/>
        <v>1</v>
      </c>
      <c r="P33" s="47">
        <f t="shared" si="1"/>
        <v>0.99999999999999989</v>
      </c>
      <c r="Q33" s="47">
        <f t="shared" si="1"/>
        <v>1</v>
      </c>
      <c r="R33" s="47">
        <f t="shared" si="1"/>
        <v>1</v>
      </c>
      <c r="S33" s="47">
        <f t="shared" si="1"/>
        <v>1</v>
      </c>
      <c r="T33" s="47">
        <f t="shared" si="1"/>
        <v>1</v>
      </c>
      <c r="U33" s="47">
        <f t="shared" si="1"/>
        <v>0.99999999999999989</v>
      </c>
      <c r="V33" s="47">
        <f t="shared" si="1"/>
        <v>1</v>
      </c>
      <c r="W33" s="47">
        <f t="shared" si="1"/>
        <v>0.99999999999999989</v>
      </c>
      <c r="X33" s="47">
        <f t="shared" si="1"/>
        <v>1</v>
      </c>
    </row>
    <row r="34" spans="2:24" x14ac:dyDescent="0.45">
      <c r="B34" s="46" t="s">
        <v>102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</sheetData>
  <sheetProtection algorithmName="SHA-512" hashValue="AN+ZEwrRWxzmEoaSVtJ+LTU25JYkJMpvk9xqfTKZ6DoUmKWRs3ZJiUuZNLLbitWl2GaupZiIetRCbzW5GRe0IQ==" saltValue="ojdJT/AtO8ebare2juCnCg==" spinCount="100000" sheet="1" formatCells="0" formatColumns="0" formatRows="0"/>
  <conditionalFormatting sqref="C33:X33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8" width="4.59765625" style="22" bestFit="1" customWidth="1"/>
    <col min="9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Итог!T3</f>
        <v>0.19653199358035028</v>
      </c>
      <c r="C2" s="23">
        <f>LARGE($B$2:$B$26,ROW(A2)-1)</f>
        <v>0.20276324052752773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0.20276324052752773</v>
      </c>
      <c r="AE2" s="19"/>
      <c r="AF2" s="20">
        <v>1</v>
      </c>
      <c r="AG2" s="26">
        <f t="shared" ref="AG2:AG16" ca="1" si="0">C2/SUM(INDIRECT("C$2:C$"&amp;$A$28))</f>
        <v>0.2295931670393401</v>
      </c>
      <c r="AH2" s="19">
        <f ca="1">AF2*AG2</f>
        <v>0.2295931670393401</v>
      </c>
      <c r="AI2" s="19">
        <f ca="1">1/(2*SUM(AH$2:AH2)-1)</f>
        <v>-1.8490657004689759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Итог!T4</f>
        <v>0.20276324052752773</v>
      </c>
      <c r="C3" s="23">
        <f t="shared" ref="C3:C26" si="1">LARGE($B$2:$B$26,ROW(A3)-1)</f>
        <v>0.19653199358035028</v>
      </c>
      <c r="D3" s="28">
        <f t="shared" ref="D3:D26" si="2">E3*(1/(AF3*(AF3-1)))</f>
        <v>0.51585300905379006</v>
      </c>
      <c r="E3" s="29">
        <f>SUM(F3:AC3)</f>
        <v>1.0317060181075801</v>
      </c>
      <c r="F3" s="24">
        <f>(C$2/F$27)/((SUM(C$2:C3)-C$2)/(AF3-F$27))</f>
        <v>1.0317060181075801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0.39929523410787804</v>
      </c>
      <c r="AE3" s="19"/>
      <c r="AF3" s="20">
        <v>2</v>
      </c>
      <c r="AG3" s="26">
        <f t="shared" ca="1" si="0"/>
        <v>0.22253739244486936</v>
      </c>
      <c r="AH3" s="19">
        <f t="shared" ref="AH3:AH26" ca="1" si="3">AF3*AG3</f>
        <v>0.44507478488973873</v>
      </c>
      <c r="AI3" s="19">
        <f ca="1">1/(2*SUM(AH$2:AH3)-1)</f>
        <v>2.8625743559586545</v>
      </c>
      <c r="AJ3" s="19">
        <f t="shared" ref="AJ3:AJ26" si="4">1/AF3</f>
        <v>0.5</v>
      </c>
      <c r="AK3" s="19">
        <f t="shared" ref="AK3:AK26" ca="1" si="5">(AI3-AJ3)/(1-AJ3)</f>
        <v>4.725148711917309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Итог!T5</f>
        <v>9.558300188402763E-2</v>
      </c>
      <c r="C4" s="23">
        <f t="shared" si="1"/>
        <v>0.16223571279045426</v>
      </c>
      <c r="D4" s="37">
        <f t="shared" si="2"/>
        <v>0.39348896097083363</v>
      </c>
      <c r="E4" s="29">
        <f t="shared" ref="E4:E26" si="7">SUM(F4:AC4)</f>
        <v>2.3609337658250018</v>
      </c>
      <c r="F4" s="24">
        <f t="shared" ref="F4:F16" si="8">(AD$2/F$27)/((AD4-AD$2)/(AF4-F$27))</f>
        <v>1.1303316152873675</v>
      </c>
      <c r="G4" s="24">
        <f t="shared" ref="G4:G16" si="9">(AD$3/G$27)/((AD4-AD$3)/(AF4-G$27))</f>
        <v>1.2306021505376346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0.56153094689833227</v>
      </c>
      <c r="AE4" s="30">
        <f t="shared" ref="AE4:AE26" si="10">D4-D3</f>
        <v>-0.12236404808295642</v>
      </c>
      <c r="AF4" s="20">
        <v>3</v>
      </c>
      <c r="AG4" s="26">
        <f t="shared" ca="1" si="0"/>
        <v>0.18370297796354387</v>
      </c>
      <c r="AH4" s="19">
        <f t="shared" ca="1" si="3"/>
        <v>0.55110893389063165</v>
      </c>
      <c r="AI4" s="19">
        <f ca="1">1/(2*SUM(AH$2:AH4)-1)</f>
        <v>0.68891695198488934</v>
      </c>
      <c r="AJ4" s="19">
        <f t="shared" si="4"/>
        <v>0.33333333333333331</v>
      </c>
      <c r="AK4" s="19">
        <f t="shared" ca="1" si="5"/>
        <v>0.53337542797733395</v>
      </c>
      <c r="AL4" s="27"/>
    </row>
    <row r="5" spans="1:38" x14ac:dyDescent="0.45">
      <c r="A5" s="18" t="b">
        <f t="shared" si="6"/>
        <v>0</v>
      </c>
      <c r="B5" s="23">
        <f>Итог!T6</f>
        <v>0.16223571279045426</v>
      </c>
      <c r="C5" s="23">
        <f t="shared" si="1"/>
        <v>0.13403809922545531</v>
      </c>
      <c r="D5" s="37">
        <f t="shared" si="2"/>
        <v>0.33154244983156</v>
      </c>
      <c r="E5" s="29">
        <f t="shared" si="7"/>
        <v>3.9785093979787201</v>
      </c>
      <c r="F5" s="24">
        <f t="shared" si="8"/>
        <v>1.2343396012686905</v>
      </c>
      <c r="G5" s="24">
        <f t="shared" si="9"/>
        <v>1.3477236863798019</v>
      </c>
      <c r="H5" s="24">
        <f t="shared" ref="H5:H26" si="11">(AD$4/H$27)/((AD5-AD$4)/(AF5-H$27))</f>
        <v>1.3964461103302275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0.69556904612378756</v>
      </c>
      <c r="AE5" s="30">
        <f t="shared" si="10"/>
        <v>-6.194651113927363E-2</v>
      </c>
      <c r="AF5" s="20">
        <v>4</v>
      </c>
      <c r="AG5" s="26">
        <f t="shared" ca="1" si="0"/>
        <v>0.15177421521297696</v>
      </c>
      <c r="AH5" s="19">
        <f t="shared" ca="1" si="3"/>
        <v>0.60709686085190784</v>
      </c>
      <c r="AI5" s="19">
        <f ca="1">1/(2*SUM(AH$2:AH5)-1)</f>
        <v>0.37512930331816763</v>
      </c>
      <c r="AJ5" s="19">
        <f t="shared" si="4"/>
        <v>0.25</v>
      </c>
      <c r="AK5" s="19">
        <f t="shared" ca="1" si="5"/>
        <v>0.16683907109089016</v>
      </c>
      <c r="AL5" s="27"/>
    </row>
    <row r="6" spans="1:38" x14ac:dyDescent="0.45">
      <c r="A6" s="18" t="b">
        <f t="shared" si="6"/>
        <v>0</v>
      </c>
      <c r="B6" s="23">
        <f>Итог!T7</f>
        <v>0.13403809922545531</v>
      </c>
      <c r="C6" s="23">
        <f t="shared" si="1"/>
        <v>9.558300188402763E-2</v>
      </c>
      <c r="D6" s="37">
        <f t="shared" si="2"/>
        <v>0.31782479597503099</v>
      </c>
      <c r="E6" s="29">
        <f t="shared" si="7"/>
        <v>6.3564959195006194</v>
      </c>
      <c r="F6" s="24">
        <f t="shared" si="8"/>
        <v>1.3784303028865539</v>
      </c>
      <c r="G6" s="24">
        <f t="shared" si="9"/>
        <v>1.5284737432555162</v>
      </c>
      <c r="H6" s="24">
        <f t="shared" si="11"/>
        <v>1.6303116864699512</v>
      </c>
      <c r="I6" s="24">
        <f t="shared" ref="I6:I26" si="12">($AD$5/I$27)/((AD6-$AD$5)/(AF6-I$27))</f>
        <v>1.8192801868885979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0.79115204800781513</v>
      </c>
      <c r="AE6" s="30">
        <f t="shared" si="10"/>
        <v>-1.3717653856529011E-2</v>
      </c>
      <c r="AF6" s="20">
        <v>5</v>
      </c>
      <c r="AG6" s="26">
        <f t="shared" ca="1" si="0"/>
        <v>0.1082306835331021</v>
      </c>
      <c r="AH6" s="19">
        <f t="shared" ca="1" si="3"/>
        <v>0.54115341766551051</v>
      </c>
      <c r="AI6" s="19">
        <f ca="1">1/(2*SUM(AH$2:AH6)-1)</f>
        <v>0.26680509734065538</v>
      </c>
      <c r="AJ6" s="19">
        <f t="shared" si="4"/>
        <v>0.2</v>
      </c>
      <c r="AK6" s="19">
        <f t="shared" ca="1" si="5"/>
        <v>8.3506371675819216E-2</v>
      </c>
      <c r="AL6" s="27"/>
    </row>
    <row r="7" spans="1:38" x14ac:dyDescent="0.45">
      <c r="A7" s="18">
        <f t="shared" si="6"/>
        <v>7</v>
      </c>
      <c r="B7" s="23">
        <f>Итог!T8</f>
        <v>9.1989393622217572E-2</v>
      </c>
      <c r="C7" s="23">
        <f t="shared" si="1"/>
        <v>9.1989393622217572E-2</v>
      </c>
      <c r="D7" s="37">
        <f t="shared" si="2"/>
        <v>0.28202693682988872</v>
      </c>
      <c r="E7" s="29">
        <f t="shared" si="7"/>
        <v>8.4608081048966621</v>
      </c>
      <c r="F7" s="24">
        <f t="shared" si="8"/>
        <v>1.4900774319265679</v>
      </c>
      <c r="G7" s="24">
        <f t="shared" si="9"/>
        <v>1.6505047591577737</v>
      </c>
      <c r="H7" s="24">
        <f t="shared" si="11"/>
        <v>1.7459969624647433</v>
      </c>
      <c r="I7" s="24">
        <f t="shared" si="12"/>
        <v>1.8541348908150741</v>
      </c>
      <c r="J7" s="24">
        <f t="shared" ref="J7:J26" si="13">($AD$6/J$27)/((AD7-$AD$6)/(AF7-J$27))</f>
        <v>1.7200940605325037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0.88314144163003272</v>
      </c>
      <c r="AE7" s="30">
        <f t="shared" si="10"/>
        <v>-3.5797859145142275E-2</v>
      </c>
      <c r="AF7" s="20">
        <v>6</v>
      </c>
      <c r="AG7" s="26">
        <f t="shared" ca="1" si="0"/>
        <v>0.10416156380616769</v>
      </c>
      <c r="AH7" s="19">
        <f t="shared" ca="1" si="3"/>
        <v>0.62496938283700609</v>
      </c>
      <c r="AI7" s="19">
        <f ca="1">1/(2*SUM(AH$2:AH7)-1)</f>
        <v>0.20008030846036981</v>
      </c>
      <c r="AJ7" s="19">
        <f t="shared" si="4"/>
        <v>0.16666666666666666</v>
      </c>
      <c r="AK7" s="19">
        <f t="shared" ca="1" si="5"/>
        <v>4.0096370152443779E-2</v>
      </c>
      <c r="AL7" s="27"/>
    </row>
    <row r="8" spans="1:38" x14ac:dyDescent="0.45">
      <c r="A8" s="18">
        <f t="shared" si="6"/>
        <v>8</v>
      </c>
      <c r="B8" s="23">
        <f>Итог!T9</f>
        <v>1.5365292024283023E-2</v>
      </c>
      <c r="C8" s="23">
        <f t="shared" si="1"/>
        <v>4.9138231805177589E-2</v>
      </c>
      <c r="D8" s="37">
        <f t="shared" si="2"/>
        <v>0.30956395538554415</v>
      </c>
      <c r="E8" s="29">
        <f t="shared" si="7"/>
        <v>13.001686126192855</v>
      </c>
      <c r="F8" s="24">
        <f t="shared" si="8"/>
        <v>1.6676518694941032</v>
      </c>
      <c r="G8" s="24">
        <f t="shared" si="9"/>
        <v>1.8729216307507006</v>
      </c>
      <c r="H8" s="24">
        <f t="shared" si="11"/>
        <v>2.0194484177771086</v>
      </c>
      <c r="I8" s="24">
        <f t="shared" si="12"/>
        <v>2.2038587389087048</v>
      </c>
      <c r="J8" s="24">
        <f t="shared" si="13"/>
        <v>2.242373300370827</v>
      </c>
      <c r="K8" s="24">
        <f>($AD$7/K$27)/((AD8-$AD$7)/(AF8-K$27))</f>
        <v>2.9954321688914112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0.93227967343521034</v>
      </c>
      <c r="AE8" s="30">
        <f t="shared" si="10"/>
        <v>2.7537018555655435E-2</v>
      </c>
      <c r="AF8" s="20">
        <v>7</v>
      </c>
      <c r="AG8" s="26">
        <f t="shared" ca="1" si="0"/>
        <v>5.5640274013732297E-2</v>
      </c>
      <c r="AH8" s="19">
        <f t="shared" ca="1" si="3"/>
        <v>0.38948191809612609</v>
      </c>
      <c r="AI8" s="19">
        <f ca="1">1/(2*SUM(AH$2:AH8)-1)</f>
        <v>0.17310151555975592</v>
      </c>
      <c r="AJ8" s="19">
        <f t="shared" si="4"/>
        <v>0.14285714285714285</v>
      </c>
      <c r="AK8" s="19">
        <f t="shared" ca="1" si="5"/>
        <v>3.5285101486381913E-2</v>
      </c>
      <c r="AL8" s="27"/>
    </row>
    <row r="9" spans="1:38" x14ac:dyDescent="0.45">
      <c r="A9" s="18">
        <f t="shared" si="6"/>
        <v>9</v>
      </c>
      <c r="B9" s="23">
        <f>Итог!T10</f>
        <v>0</v>
      </c>
      <c r="C9" s="23">
        <f t="shared" si="1"/>
        <v>1.5532761147163492E-2</v>
      </c>
      <c r="D9" s="37">
        <f t="shared" si="2"/>
        <v>0.45402827899914677</v>
      </c>
      <c r="E9" s="29">
        <f t="shared" si="7"/>
        <v>25.425583623952221</v>
      </c>
      <c r="F9" s="24">
        <f t="shared" si="8"/>
        <v>1.9050321710544798</v>
      </c>
      <c r="G9" s="24">
        <f t="shared" si="9"/>
        <v>2.183861693466314</v>
      </c>
      <c r="H9" s="24">
        <f t="shared" si="11"/>
        <v>2.4228054963450028</v>
      </c>
      <c r="I9" s="24">
        <f t="shared" si="12"/>
        <v>2.7575313286674592</v>
      </c>
      <c r="J9" s="24">
        <f t="shared" si="13"/>
        <v>3.0300654759253467</v>
      </c>
      <c r="K9" s="24">
        <f>($AD$7/K$27)/((AD9-$AD$7)/(AF9-K$27))</f>
        <v>4.5519709394331711</v>
      </c>
      <c r="L9" s="24">
        <f>($AD$8/L$27)/((AD9-$AD$8)/(AF9-L$27))</f>
        <v>8.574316519060444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0.94781243458237385</v>
      </c>
      <c r="AE9" s="30">
        <f t="shared" si="10"/>
        <v>0.14446432361360262</v>
      </c>
      <c r="AF9" s="20">
        <v>8</v>
      </c>
      <c r="AG9" s="26">
        <f t="shared" ca="1" si="0"/>
        <v>1.7588078664380589E-2</v>
      </c>
      <c r="AH9" s="19">
        <f t="shared" ca="1" si="3"/>
        <v>0.14070462931504471</v>
      </c>
      <c r="AI9" s="19">
        <f ca="1">1/(2*SUM(AH$2:AH9)-1)</f>
        <v>0.16506100304526156</v>
      </c>
      <c r="AJ9" s="19">
        <f t="shared" si="4"/>
        <v>0.125</v>
      </c>
      <c r="AK9" s="19">
        <f t="shared" ca="1" si="5"/>
        <v>4.5784003480298922E-2</v>
      </c>
      <c r="AL9" s="27"/>
    </row>
    <row r="10" spans="1:38" x14ac:dyDescent="0.45">
      <c r="A10" s="18">
        <f t="shared" si="6"/>
        <v>10</v>
      </c>
      <c r="B10" s="23">
        <f>Итог!T11</f>
        <v>1.3969716000279115E-2</v>
      </c>
      <c r="C10" s="23">
        <f t="shared" si="1"/>
        <v>1.5365292024283023E-2</v>
      </c>
      <c r="D10" s="37">
        <f t="shared" si="2"/>
        <v>0.50256325687027192</v>
      </c>
      <c r="E10" s="29">
        <f t="shared" si="7"/>
        <v>36.184554494659579</v>
      </c>
      <c r="F10" s="24">
        <f t="shared" si="8"/>
        <v>2.133186510667584</v>
      </c>
      <c r="G10" s="24">
        <f t="shared" si="9"/>
        <v>2.4784123252072763</v>
      </c>
      <c r="H10" s="24">
        <f t="shared" si="11"/>
        <v>2.7961431549687279</v>
      </c>
      <c r="I10" s="24">
        <f t="shared" si="12"/>
        <v>3.2490026335688764</v>
      </c>
      <c r="J10" s="24">
        <f t="shared" si="13"/>
        <v>3.6792276802011905</v>
      </c>
      <c r="K10" s="24">
        <f>($AD$7/K$27)/((AD10-$AD$7)/(AF10-K$27))</f>
        <v>5.5171316477768029</v>
      </c>
      <c r="L10" s="24">
        <f>($AD$8/L$27)/((AD10-$AD$8)/(AF10-L$27))</f>
        <v>8.620789779326353</v>
      </c>
      <c r="M10" s="24">
        <f>($AD$9/M$27)/((AD10-$AD$9)/(AF10-M$27))</f>
        <v>7.7106607629427657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0.9631777266066569</v>
      </c>
      <c r="AE10" s="30">
        <f t="shared" si="10"/>
        <v>4.8534977871125151E-2</v>
      </c>
      <c r="AF10" s="20">
        <v>9</v>
      </c>
      <c r="AG10" s="26">
        <f t="shared" ca="1" si="0"/>
        <v>1.7398449783902089E-2</v>
      </c>
      <c r="AH10" s="19">
        <f t="shared" ca="1" si="3"/>
        <v>0.1565860480551188</v>
      </c>
      <c r="AI10" s="19">
        <f ca="1">1/(2*SUM(AH$2:AH10)-1)</f>
        <v>0.15694797005460059</v>
      </c>
      <c r="AJ10" s="19">
        <f t="shared" si="4"/>
        <v>0.1111111111111111</v>
      </c>
      <c r="AK10" s="19">
        <f t="shared" ca="1" si="5"/>
        <v>5.1566466311425675E-2</v>
      </c>
      <c r="AL10" s="27"/>
    </row>
    <row r="11" spans="1:38" x14ac:dyDescent="0.45">
      <c r="A11" s="18" t="b">
        <f t="shared" si="6"/>
        <v>0</v>
      </c>
      <c r="B11" s="23">
        <f>Итог!T12</f>
        <v>4.9138231805177589E-2</v>
      </c>
      <c r="C11" s="23">
        <f t="shared" si="1"/>
        <v>1.4604703091200892E-2</v>
      </c>
      <c r="D11" s="37">
        <f t="shared" si="2"/>
        <v>0.51594787684091326</v>
      </c>
      <c r="E11" s="29">
        <f t="shared" si="7"/>
        <v>46.435308915682192</v>
      </c>
      <c r="F11" s="24">
        <f t="shared" si="8"/>
        <v>2.3546115892966468</v>
      </c>
      <c r="G11" s="24">
        <f t="shared" si="9"/>
        <v>2.7609616057320001</v>
      </c>
      <c r="H11" s="24">
        <f t="shared" si="11"/>
        <v>3.1477098106270152</v>
      </c>
      <c r="I11" s="24">
        <f t="shared" si="12"/>
        <v>3.6970378795371373</v>
      </c>
      <c r="J11" s="24">
        <f t="shared" si="13"/>
        <v>4.2391385627757403</v>
      </c>
      <c r="K11" s="24">
        <f>($AD$7/K$27)/((AD11-$AD$7)/(AF11-K$27))</f>
        <v>6.2209933888765958</v>
      </c>
      <c r="L11" s="24">
        <f>($AD$8/L$27)/((AD11-$AD$8)/(AF11-L$27))</f>
        <v>8.7807522947838805</v>
      </c>
      <c r="M11" s="24">
        <f>($AD$9/M$27)/((AD11-$AD$9)/(AF11-M$27))</f>
        <v>7.9063445867287516</v>
      </c>
      <c r="N11" s="24">
        <f>($AD$10/N$27)/((AD11-$AD$10)/(AF11-N$27))</f>
        <v>7.3277591973244229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0.97778242969785778</v>
      </c>
      <c r="AE11" s="30">
        <f t="shared" si="10"/>
        <v>1.3384619970641332E-2</v>
      </c>
      <c r="AF11" s="20">
        <v>10</v>
      </c>
      <c r="AG11" s="26">
        <f t="shared" ca="1" si="0"/>
        <v>1.6537218618395581E-2</v>
      </c>
      <c r="AH11" s="19">
        <f t="shared" ca="1" si="3"/>
        <v>0.1653721861839558</v>
      </c>
      <c r="AI11" s="19">
        <f ca="1">1/(2*SUM(AH$2:AH11)-1)</f>
        <v>0.14920289863615085</v>
      </c>
      <c r="AJ11" s="19">
        <f t="shared" si="4"/>
        <v>0.1</v>
      </c>
      <c r="AK11" s="19">
        <f t="shared" ca="1" si="5"/>
        <v>5.4669887373500939E-2</v>
      </c>
      <c r="AL11" s="27"/>
    </row>
    <row r="12" spans="1:38" x14ac:dyDescent="0.45">
      <c r="A12" s="18">
        <f t="shared" si="6"/>
        <v>12</v>
      </c>
      <c r="B12" s="23">
        <f>Итог!T13</f>
        <v>1.5532761147163492E-2</v>
      </c>
      <c r="C12" s="23">
        <f t="shared" si="1"/>
        <v>1.3969716000279115E-2</v>
      </c>
      <c r="D12" s="37">
        <f t="shared" si="2"/>
        <v>0.51125818465317796</v>
      </c>
      <c r="E12" s="29">
        <f t="shared" si="7"/>
        <v>56.238400311849574</v>
      </c>
      <c r="F12" s="24">
        <f t="shared" si="8"/>
        <v>2.5699124436189966</v>
      </c>
      <c r="G12" s="24">
        <f t="shared" si="9"/>
        <v>3.0328425887756905</v>
      </c>
      <c r="H12" s="24">
        <f t="shared" si="11"/>
        <v>3.4805720001081291</v>
      </c>
      <c r="I12" s="24">
        <f t="shared" si="12"/>
        <v>4.1097747726523108</v>
      </c>
      <c r="J12" s="24">
        <f t="shared" si="13"/>
        <v>4.7327118408237085</v>
      </c>
      <c r="K12" s="24">
        <f>($AD$7/K$27)/((AD12-$AD$7)/(AF12-K$27))</f>
        <v>6.7760466859406767</v>
      </c>
      <c r="L12" s="24">
        <f>($AD$8/L$27)/((AD12-$AD$8)/(AF12-L$27))</f>
        <v>8.9576104993211665</v>
      </c>
      <c r="M12" s="24">
        <f>($AD$9/M$27)/((AD12-$AD$9)/(AF12-M$27))</f>
        <v>8.0890304907098667</v>
      </c>
      <c r="N12" s="24">
        <f>($AD$10/N$27)/((AD12-$AD$10)/(AF12-N$27))</f>
        <v>7.4905982905983057</v>
      </c>
      <c r="O12" s="24">
        <f>($AD$11/O$27)/((AD12-$AD$11)/(AF12-O$27))</f>
        <v>6.9993006993007194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0.99175214569813686</v>
      </c>
      <c r="AE12" s="30">
        <f t="shared" si="10"/>
        <v>-4.6896921877352948E-3</v>
      </c>
      <c r="AF12" s="20">
        <v>11</v>
      </c>
      <c r="AG12" s="26">
        <f t="shared" ca="1" si="0"/>
        <v>1.5818209113247949E-2</v>
      </c>
      <c r="AH12" s="19">
        <f t="shared" ca="1" si="3"/>
        <v>0.17400030024572744</v>
      </c>
      <c r="AI12" s="19">
        <f ca="1">1/(2*SUM(AH$2:AH12)-1)</f>
        <v>0.14183827278789199</v>
      </c>
      <c r="AJ12" s="19">
        <f t="shared" si="4"/>
        <v>9.0909090909090912E-2</v>
      </c>
      <c r="AK12" s="19">
        <f t="shared" ca="1" si="5"/>
        <v>5.6022100066681187E-2</v>
      </c>
      <c r="AL12" s="27"/>
    </row>
    <row r="13" spans="1:38" x14ac:dyDescent="0.45">
      <c r="A13" s="18" t="str">
        <f t="shared" si="6"/>
        <v/>
      </c>
      <c r="B13" s="23">
        <f>Итог!T14</f>
        <v>1.4604703091200892E-2</v>
      </c>
      <c r="C13" s="23">
        <f t="shared" si="1"/>
        <v>8.2478543018630942E-3</v>
      </c>
      <c r="D13" s="37">
        <f t="shared" si="2"/>
        <v>0.56636392833709992</v>
      </c>
      <c r="E13" s="29">
        <f t="shared" si="7"/>
        <v>74.760038540497192</v>
      </c>
      <c r="F13" s="24">
        <f t="shared" si="8"/>
        <v>2.7976578090536708</v>
      </c>
      <c r="G13" s="24">
        <f t="shared" si="9"/>
        <v>3.3235564022442414</v>
      </c>
      <c r="H13" s="24">
        <f t="shared" si="11"/>
        <v>3.8419880007002241</v>
      </c>
      <c r="I13" s="24">
        <f t="shared" si="12"/>
        <v>4.5696341798844768</v>
      </c>
      <c r="J13" s="24">
        <f t="shared" si="13"/>
        <v>5.3034413631807524</v>
      </c>
      <c r="K13" s="24">
        <f t="shared" ref="K13:K26" si="14">($AD$7/K$27)/((AD13-$AD$7)/(AF13-K$27))</f>
        <v>7.5573535558607468</v>
      </c>
      <c r="L13" s="24">
        <f t="shared" ref="L13:L26" si="15">($AD$8/L$27)/((AD13-$AD$8)/(AF13-L$27))</f>
        <v>9.8332965334510885</v>
      </c>
      <c r="M13" s="24">
        <f t="shared" ref="M13:M26" si="16">($AD$9/M$27)/((AD13-$AD$9)/(AF13-M$27))</f>
        <v>9.0808263136782958</v>
      </c>
      <c r="N13" s="24">
        <f t="shared" ref="N13:N26" si="17">($AD$10/N$27)/((AD13-$AD$10)/(AF13-N$27))</f>
        <v>8.7191586128482115</v>
      </c>
      <c r="O13" s="24">
        <f>($AD$11/O$27)/((AD13-$AD$11)/(AF13-O$27))</f>
        <v>8.8018844221105486</v>
      </c>
      <c r="P13" s="24">
        <f>($AD$12/P$27)/((AD13-$AD$12)/(AF13-P$27))</f>
        <v>10.931241347484935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1</v>
      </c>
      <c r="AE13" s="30">
        <f t="shared" si="10"/>
        <v>5.5105743683921959E-2</v>
      </c>
      <c r="AF13" s="20">
        <v>12</v>
      </c>
      <c r="AG13" s="26">
        <f t="shared" ca="1" si="0"/>
        <v>9.3392223635659719E-3</v>
      </c>
      <c r="AH13" s="19">
        <f t="shared" ca="1" si="3"/>
        <v>0.11207066836279167</v>
      </c>
      <c r="AI13" s="19">
        <f ca="1">1/(2*SUM(AH$2:AH13)-1)</f>
        <v>0.13746791749079201</v>
      </c>
      <c r="AJ13" s="19">
        <f t="shared" si="4"/>
        <v>8.3333333333333329E-2</v>
      </c>
      <c r="AK13" s="19">
        <f t="shared" ca="1" si="5"/>
        <v>5.9055909989954934E-2</v>
      </c>
      <c r="AL13" s="27"/>
    </row>
    <row r="14" spans="1:38" x14ac:dyDescent="0.45">
      <c r="A14" s="18" t="str">
        <f t="shared" si="6"/>
        <v/>
      </c>
      <c r="B14" s="23">
        <f>Итог!T15</f>
        <v>8.2478543018630942E-3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3.051990337149459</v>
      </c>
      <c r="G14" s="24">
        <f t="shared" si="9"/>
        <v>3.6559120424686657</v>
      </c>
      <c r="H14" s="24">
        <f t="shared" si="11"/>
        <v>4.2688755563335823</v>
      </c>
      <c r="I14" s="24">
        <f t="shared" si="12"/>
        <v>5.140838452370037</v>
      </c>
      <c r="J14" s="24">
        <f t="shared" si="13"/>
        <v>6.0610758436351455</v>
      </c>
      <c r="K14" s="24">
        <f t="shared" si="14"/>
        <v>8.8169124818375373</v>
      </c>
      <c r="L14" s="24">
        <f t="shared" si="15"/>
        <v>11.799955840141305</v>
      </c>
      <c r="M14" s="24">
        <f t="shared" si="16"/>
        <v>11.351032892097869</v>
      </c>
      <c r="N14" s="24">
        <f t="shared" si="17"/>
        <v>11.625544817130947</v>
      </c>
      <c r="O14" s="24">
        <f t="shared" ref="O14:O26" si="18">($AD$11/O$27)/((AD14-$AD$11)/(AF14-O$27))</f>
        <v>13.202826633165822</v>
      </c>
      <c r="P14" s="24">
        <f>($AD$12/P$27)/((AD14-$AD$12)/(AF14-P$27))</f>
        <v>21.86248269496987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 t="e">
        <f t="shared" si="10"/>
        <v>#DIV/0!</v>
      </c>
      <c r="AF14" s="20">
        <v>13</v>
      </c>
      <c r="AG14" s="26">
        <f t="shared" ca="1" si="0"/>
        <v>0</v>
      </c>
      <c r="AH14" s="19">
        <f t="shared" ca="1" si="3"/>
        <v>0</v>
      </c>
      <c r="AI14" s="19">
        <f ca="1">1/(2*SUM(AH$2:AH14)-1)</f>
        <v>0.13746791749079201</v>
      </c>
      <c r="AJ14" s="19">
        <f t="shared" si="4"/>
        <v>7.6923076923076927E-2</v>
      </c>
      <c r="AK14" s="19">
        <f t="shared" ca="1" si="5"/>
        <v>6.559024394835801E-2</v>
      </c>
      <c r="AL14" s="27"/>
    </row>
    <row r="15" spans="1:38" x14ac:dyDescent="0.45">
      <c r="A15" s="18" t="str">
        <f t="shared" si="6"/>
        <v/>
      </c>
      <c r="B15" s="23">
        <f>Итог!T16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3.3063228652452468</v>
      </c>
      <c r="G15" s="24">
        <f t="shared" si="9"/>
        <v>3.9882676826930896</v>
      </c>
      <c r="H15" s="24">
        <f t="shared" si="11"/>
        <v>4.695763111966941</v>
      </c>
      <c r="I15" s="24">
        <f t="shared" si="12"/>
        <v>5.7120427248555963</v>
      </c>
      <c r="J15" s="24">
        <f t="shared" si="13"/>
        <v>6.8187103240895395</v>
      </c>
      <c r="K15" s="24">
        <f t="shared" si="14"/>
        <v>10.076471407814328</v>
      </c>
      <c r="L15" s="24">
        <f t="shared" si="15"/>
        <v>13.766615146831525</v>
      </c>
      <c r="M15" s="24">
        <f t="shared" si="16"/>
        <v>13.621239470517443</v>
      </c>
      <c r="N15" s="24">
        <f t="shared" si="17"/>
        <v>14.531931021413685</v>
      </c>
      <c r="O15" s="24">
        <f t="shared" si="18"/>
        <v>17.603768844221097</v>
      </c>
      <c r="P15" s="24">
        <f t="shared" ref="P15:P26" si="19">($AD$12/P$27)/((AD15-$AD$12)/(AF15-P$27))</f>
        <v>32.793724042454805</v>
      </c>
      <c r="Q15" s="24" t="e">
        <f t="shared" ref="Q15:Q26" si="20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0.13746791749079201</v>
      </c>
      <c r="AJ15" s="19">
        <f t="shared" si="4"/>
        <v>7.1428571428571425E-2</v>
      </c>
      <c r="AK15" s="19">
        <f t="shared" ca="1" si="5"/>
        <v>7.1119295759314471E-2</v>
      </c>
      <c r="AL15" s="27"/>
    </row>
    <row r="16" spans="1:38" x14ac:dyDescent="0.45">
      <c r="A16" s="18" t="str">
        <f t="shared" si="6"/>
        <v/>
      </c>
      <c r="B16" s="23">
        <f>Итог!T17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3.560655393341035</v>
      </c>
      <c r="G16" s="24">
        <f t="shared" si="9"/>
        <v>4.3206233229175144</v>
      </c>
      <c r="H16" s="24">
        <f t="shared" si="11"/>
        <v>5.1226506676002987</v>
      </c>
      <c r="I16" s="24">
        <f t="shared" si="12"/>
        <v>6.2832469973411564</v>
      </c>
      <c r="J16" s="24">
        <f t="shared" si="13"/>
        <v>7.5763448045439326</v>
      </c>
      <c r="K16" s="24">
        <f t="shared" si="14"/>
        <v>11.33603033379112</v>
      </c>
      <c r="L16" s="24">
        <f t="shared" si="15"/>
        <v>15.733274453521741</v>
      </c>
      <c r="M16" s="24">
        <f t="shared" si="16"/>
        <v>15.891446048937016</v>
      </c>
      <c r="N16" s="24">
        <f t="shared" si="17"/>
        <v>17.438317225696423</v>
      </c>
      <c r="O16" s="24">
        <f t="shared" si="18"/>
        <v>22.004711055276371</v>
      </c>
      <c r="P16" s="24">
        <f t="shared" si="19"/>
        <v>43.72496538993974</v>
      </c>
      <c r="Q16" s="24" t="e">
        <f t="shared" si="20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0.13746791749079201</v>
      </c>
      <c r="AJ16" s="19">
        <f t="shared" si="4"/>
        <v>6.6666666666666666E-2</v>
      </c>
      <c r="AK16" s="19">
        <f t="shared" ca="1" si="5"/>
        <v>7.5858483025848591E-2</v>
      </c>
      <c r="AL16" s="27"/>
    </row>
    <row r="17" spans="1:38" x14ac:dyDescent="0.45">
      <c r="A17" s="18" t="str">
        <f t="shared" si="6"/>
        <v/>
      </c>
      <c r="B17" s="23">
        <f>Итог!T18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3.8149879214368232</v>
      </c>
      <c r="G17" s="24">
        <f t="shared" ref="G17:G26" si="22">(AD$3/G$27)/((AD17-AD$3)/(AF17-G$27))</f>
        <v>4.6529789631419378</v>
      </c>
      <c r="H17" s="24">
        <f t="shared" si="11"/>
        <v>5.5495382232336574</v>
      </c>
      <c r="I17" s="24">
        <f t="shared" si="12"/>
        <v>6.8544512698267157</v>
      </c>
      <c r="J17" s="24">
        <f t="shared" si="13"/>
        <v>8.3339792849983265</v>
      </c>
      <c r="K17" s="24">
        <f t="shared" si="14"/>
        <v>12.595589259767911</v>
      </c>
      <c r="L17" s="24">
        <f t="shared" si="15"/>
        <v>17.699933760211959</v>
      </c>
      <c r="M17" s="24">
        <f t="shared" si="16"/>
        <v>18.161652627356592</v>
      </c>
      <c r="N17" s="24">
        <f t="shared" si="17"/>
        <v>20.344703429979159</v>
      </c>
      <c r="O17" s="24">
        <f t="shared" si="18"/>
        <v>26.405653266331644</v>
      </c>
      <c r="P17" s="24">
        <f t="shared" si="19"/>
        <v>54.656206737424675</v>
      </c>
      <c r="Q17" s="24" t="e">
        <f t="shared" si="20"/>
        <v>#DIV/0!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0.13746791749079201</v>
      </c>
      <c r="AJ17" s="19">
        <f t="shared" si="4"/>
        <v>6.25E-2</v>
      </c>
      <c r="AK17" s="19">
        <f t="shared" ca="1" si="5"/>
        <v>7.9965778656844816E-2</v>
      </c>
      <c r="AL17" s="27"/>
    </row>
    <row r="18" spans="1:38" x14ac:dyDescent="0.45">
      <c r="A18" s="18" t="str">
        <f t="shared" si="6"/>
        <v/>
      </c>
      <c r="B18" s="23">
        <f>Итог!T19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4.0693204495326114</v>
      </c>
      <c r="G18" s="24">
        <f t="shared" si="22"/>
        <v>4.9853346033663621</v>
      </c>
      <c r="H18" s="24">
        <f t="shared" si="11"/>
        <v>5.9764257788670161</v>
      </c>
      <c r="I18" s="24">
        <f t="shared" si="12"/>
        <v>7.4256555423122759</v>
      </c>
      <c r="J18" s="24">
        <f t="shared" si="13"/>
        <v>9.0916137654527187</v>
      </c>
      <c r="K18" s="24">
        <f t="shared" si="14"/>
        <v>13.855148185744699</v>
      </c>
      <c r="L18" s="24">
        <f t="shared" si="15"/>
        <v>19.666593066902177</v>
      </c>
      <c r="M18" s="24">
        <f t="shared" si="16"/>
        <v>20.431859205776163</v>
      </c>
      <c r="N18" s="24">
        <f t="shared" si="17"/>
        <v>23.251089634261895</v>
      </c>
      <c r="O18" s="24">
        <f t="shared" si="18"/>
        <v>30.806595477386921</v>
      </c>
      <c r="P18" s="24">
        <f t="shared" si="19"/>
        <v>65.58744808490961</v>
      </c>
      <c r="Q18" s="24" t="e">
        <f t="shared" si="20"/>
        <v>#DIV/0!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0.13746791749079201</v>
      </c>
      <c r="AJ18" s="19">
        <f t="shared" si="4"/>
        <v>5.8823529411764705E-2</v>
      </c>
      <c r="AK18" s="19">
        <f t="shared" ca="1" si="5"/>
        <v>8.3559662333966514E-2</v>
      </c>
      <c r="AL18" s="27"/>
    </row>
    <row r="19" spans="1:38" x14ac:dyDescent="0.45">
      <c r="A19" s="18" t="str">
        <f t="shared" si="6"/>
        <v/>
      </c>
      <c r="B19" s="23">
        <f>Итог!T20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4.3236529776283996</v>
      </c>
      <c r="G19" s="24">
        <f t="shared" si="22"/>
        <v>5.3176902435907865</v>
      </c>
      <c r="H19" s="24">
        <f t="shared" si="11"/>
        <v>6.4033133345003739</v>
      </c>
      <c r="I19" s="24">
        <f t="shared" si="12"/>
        <v>7.9968598147978351</v>
      </c>
      <c r="J19" s="24">
        <f t="shared" si="13"/>
        <v>9.8492482459071127</v>
      </c>
      <c r="K19" s="24">
        <f t="shared" si="14"/>
        <v>15.114707111721494</v>
      </c>
      <c r="L19" s="24">
        <f t="shared" si="15"/>
        <v>21.633252373592391</v>
      </c>
      <c r="M19" s="24">
        <f t="shared" si="16"/>
        <v>22.702065784195739</v>
      </c>
      <c r="N19" s="24">
        <f t="shared" si="17"/>
        <v>26.157475838544634</v>
      </c>
      <c r="O19" s="24">
        <f t="shared" si="18"/>
        <v>35.207537688442194</v>
      </c>
      <c r="P19" s="24">
        <f t="shared" si="19"/>
        <v>76.518689432394552</v>
      </c>
      <c r="Q19" s="24" t="e">
        <f t="shared" si="20"/>
        <v>#DIV/0!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0.13746791749079201</v>
      </c>
      <c r="AJ19" s="19">
        <f t="shared" si="4"/>
        <v>5.5555555555555552E-2</v>
      </c>
      <c r="AK19" s="19">
        <f t="shared" ca="1" si="5"/>
        <v>8.6730736166720959E-2</v>
      </c>
      <c r="AL19" s="27"/>
    </row>
    <row r="20" spans="1:38" x14ac:dyDescent="0.45">
      <c r="A20" s="18" t="str">
        <f t="shared" si="6"/>
        <v/>
      </c>
      <c r="B20" s="23">
        <f>Итог!T21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4.5779855057241887</v>
      </c>
      <c r="G20" s="24">
        <f t="shared" si="22"/>
        <v>5.6500458838152108</v>
      </c>
      <c r="H20" s="24">
        <f t="shared" si="11"/>
        <v>6.8302008901337325</v>
      </c>
      <c r="I20" s="24">
        <f t="shared" si="12"/>
        <v>8.5680640872833944</v>
      </c>
      <c r="J20" s="24">
        <f t="shared" si="13"/>
        <v>10.606882726361505</v>
      </c>
      <c r="K20" s="24">
        <f t="shared" si="14"/>
        <v>16.37426603769828</v>
      </c>
      <c r="L20" s="24">
        <f t="shared" si="15"/>
        <v>23.599911680282609</v>
      </c>
      <c r="M20" s="24">
        <f t="shared" si="16"/>
        <v>24.97227236261531</v>
      </c>
      <c r="N20" s="24">
        <f t="shared" si="17"/>
        <v>29.06386204282737</v>
      </c>
      <c r="O20" s="24">
        <f t="shared" si="18"/>
        <v>39.608479899497468</v>
      </c>
      <c r="P20" s="24">
        <f t="shared" si="19"/>
        <v>87.44993077987948</v>
      </c>
      <c r="Q20" s="24" t="e">
        <f t="shared" si="20"/>
        <v>#DIV/0!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0.13746791749079201</v>
      </c>
      <c r="AJ20" s="19">
        <f t="shared" si="4"/>
        <v>5.2631578947368418E-2</v>
      </c>
      <c r="AK20" s="19">
        <f t="shared" ca="1" si="5"/>
        <v>8.9549468462502682E-2</v>
      </c>
      <c r="AL20" s="27"/>
    </row>
    <row r="21" spans="1:38" x14ac:dyDescent="0.45">
      <c r="A21" s="18" t="str">
        <f t="shared" si="6"/>
        <v/>
      </c>
      <c r="B21" s="23">
        <f>Итог!T22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4.832318033819976</v>
      </c>
      <c r="G21" s="24">
        <f t="shared" si="22"/>
        <v>5.9824015240396351</v>
      </c>
      <c r="H21" s="24">
        <f t="shared" si="11"/>
        <v>7.2570884457670903</v>
      </c>
      <c r="I21" s="24">
        <f t="shared" si="12"/>
        <v>9.1392683597689537</v>
      </c>
      <c r="J21" s="24">
        <f t="shared" si="13"/>
        <v>11.364517206815899</v>
      </c>
      <c r="K21" s="24">
        <f t="shared" si="14"/>
        <v>17.633824963675075</v>
      </c>
      <c r="L21" s="24">
        <f t="shared" si="15"/>
        <v>25.566570986972827</v>
      </c>
      <c r="M21" s="24">
        <f t="shared" si="16"/>
        <v>27.242478941034886</v>
      </c>
      <c r="N21" s="24">
        <f t="shared" si="17"/>
        <v>31.970248247110106</v>
      </c>
      <c r="O21" s="24">
        <f t="shared" si="18"/>
        <v>44.009422110552741</v>
      </c>
      <c r="P21" s="24">
        <f t="shared" si="19"/>
        <v>98.381172127364408</v>
      </c>
      <c r="Q21" s="24" t="e">
        <f t="shared" si="20"/>
        <v>#DIV/0!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0.13746791749079201</v>
      </c>
      <c r="AJ21" s="19">
        <f t="shared" si="4"/>
        <v>0.05</v>
      </c>
      <c r="AK21" s="19">
        <f t="shared" ca="1" si="5"/>
        <v>9.2071492095570542E-2</v>
      </c>
      <c r="AL21" s="27"/>
    </row>
    <row r="22" spans="1:38" x14ac:dyDescent="0.45">
      <c r="A22" s="18" t="str">
        <f t="shared" si="6"/>
        <v/>
      </c>
      <c r="B22" s="23">
        <f>Итог!T23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5.0866505619157643</v>
      </c>
      <c r="G22" s="24">
        <f t="shared" si="22"/>
        <v>6.3147571642640585</v>
      </c>
      <c r="H22" s="24">
        <f t="shared" si="11"/>
        <v>7.6839760014004481</v>
      </c>
      <c r="I22" s="24">
        <f t="shared" si="12"/>
        <v>9.7104726322545147</v>
      </c>
      <c r="J22" s="24">
        <f t="shared" si="13"/>
        <v>12.122151687270291</v>
      </c>
      <c r="K22" s="24">
        <f t="shared" si="14"/>
        <v>18.893383889651865</v>
      </c>
      <c r="L22" s="24">
        <f t="shared" si="15"/>
        <v>27.533230293663049</v>
      </c>
      <c r="M22" s="24">
        <f t="shared" si="16"/>
        <v>29.512685519454461</v>
      </c>
      <c r="N22" s="24">
        <f t="shared" si="17"/>
        <v>34.876634451392846</v>
      </c>
      <c r="O22" s="24">
        <f t="shared" si="18"/>
        <v>48.410364321608021</v>
      </c>
      <c r="P22" s="24">
        <f t="shared" si="19"/>
        <v>109.31241347484935</v>
      </c>
      <c r="Q22" s="24" t="e">
        <f t="shared" si="20"/>
        <v>#DIV/0!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0.13746791749079201</v>
      </c>
      <c r="AJ22" s="19">
        <f t="shared" si="4"/>
        <v>4.7619047619047616E-2</v>
      </c>
      <c r="AK22" s="19">
        <f t="shared" ca="1" si="5"/>
        <v>9.4341313365331622E-2</v>
      </c>
      <c r="AL22" s="27"/>
    </row>
    <row r="23" spans="1:38" x14ac:dyDescent="0.45">
      <c r="A23" s="18" t="str">
        <f t="shared" si="6"/>
        <v/>
      </c>
      <c r="B23" s="23">
        <f>Итог!T24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5.3409830900115525</v>
      </c>
      <c r="G23" s="24">
        <f t="shared" si="22"/>
        <v>6.6471128044884829</v>
      </c>
      <c r="H23" s="24">
        <f t="shared" si="11"/>
        <v>8.1108635570338077</v>
      </c>
      <c r="I23" s="24">
        <f t="shared" si="12"/>
        <v>10.281676904740074</v>
      </c>
      <c r="J23" s="24">
        <f t="shared" si="13"/>
        <v>12.879786167724685</v>
      </c>
      <c r="K23" s="24">
        <f t="shared" si="14"/>
        <v>20.152942815628656</v>
      </c>
      <c r="L23" s="24">
        <f t="shared" si="15"/>
        <v>29.499889600353264</v>
      </c>
      <c r="M23" s="24">
        <f t="shared" si="16"/>
        <v>31.782892097874033</v>
      </c>
      <c r="N23" s="24">
        <f t="shared" si="17"/>
        <v>37.783020655675585</v>
      </c>
      <c r="O23" s="24">
        <f t="shared" si="18"/>
        <v>52.811306532663288</v>
      </c>
      <c r="P23" s="24">
        <f t="shared" si="19"/>
        <v>120.24365482233429</v>
      </c>
      <c r="Q23" s="24" t="e">
        <f t="shared" si="20"/>
        <v>#DIV/0!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0.13746791749079201</v>
      </c>
      <c r="AJ23" s="19">
        <f t="shared" si="4"/>
        <v>4.5454545454545456E-2</v>
      </c>
      <c r="AK23" s="19">
        <f t="shared" ca="1" si="5"/>
        <v>9.6394961180829727E-2</v>
      </c>
      <c r="AL23" s="27"/>
    </row>
    <row r="24" spans="1:38" x14ac:dyDescent="0.45">
      <c r="A24" s="18" t="str">
        <f t="shared" si="6"/>
        <v/>
      </c>
      <c r="B24" s="23">
        <f>Итог!T25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5.5953156181073416</v>
      </c>
      <c r="G24" s="24">
        <f t="shared" si="22"/>
        <v>6.9794684447129072</v>
      </c>
      <c r="H24" s="24">
        <f t="shared" si="11"/>
        <v>8.5377511126671646</v>
      </c>
      <c r="I24" s="24">
        <f t="shared" si="12"/>
        <v>10.852881177225633</v>
      </c>
      <c r="J24" s="24">
        <f t="shared" si="13"/>
        <v>13.637420648179079</v>
      </c>
      <c r="K24" s="24">
        <f t="shared" si="14"/>
        <v>21.41250174160545</v>
      </c>
      <c r="L24" s="24">
        <f t="shared" si="15"/>
        <v>31.466548907043482</v>
      </c>
      <c r="M24" s="24">
        <f t="shared" si="16"/>
        <v>34.053098676293608</v>
      </c>
      <c r="N24" s="24">
        <f t="shared" si="17"/>
        <v>40.689406859958318</v>
      </c>
      <c r="O24" s="24">
        <f t="shared" si="18"/>
        <v>57.212248743718561</v>
      </c>
      <c r="P24" s="24">
        <f t="shared" si="19"/>
        <v>131.17489616981922</v>
      </c>
      <c r="Q24" s="24" t="e">
        <f t="shared" si="20"/>
        <v>#DIV/0!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0.13746791749079201</v>
      </c>
      <c r="AJ24" s="19">
        <f t="shared" si="4"/>
        <v>4.3478260869565216E-2</v>
      </c>
      <c r="AK24" s="19">
        <f t="shared" ca="1" si="5"/>
        <v>9.8261913740373463E-2</v>
      </c>
      <c r="AL24" s="27"/>
    </row>
    <row r="25" spans="1:38" x14ac:dyDescent="0.45">
      <c r="A25" s="18" t="str">
        <f t="shared" si="6"/>
        <v/>
      </c>
      <c r="B25" s="23">
        <f>Итог!T26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5.8496481462031289</v>
      </c>
      <c r="G25" s="24">
        <f t="shared" si="22"/>
        <v>7.3118240849373315</v>
      </c>
      <c r="H25" s="24">
        <f t="shared" si="11"/>
        <v>8.9646386683005232</v>
      </c>
      <c r="I25" s="24">
        <f t="shared" si="12"/>
        <v>11.424085449711193</v>
      </c>
      <c r="J25" s="24">
        <f t="shared" si="13"/>
        <v>14.395055128633471</v>
      </c>
      <c r="K25" s="24">
        <f t="shared" si="14"/>
        <v>22.67206066758224</v>
      </c>
      <c r="L25" s="24">
        <f t="shared" si="15"/>
        <v>33.4332082137337</v>
      </c>
      <c r="M25" s="24">
        <f t="shared" si="16"/>
        <v>36.323305254713183</v>
      </c>
      <c r="N25" s="24">
        <f t="shared" si="17"/>
        <v>43.595793064241057</v>
      </c>
      <c r="O25" s="24">
        <f t="shared" si="18"/>
        <v>61.613190954773842</v>
      </c>
      <c r="P25" s="24">
        <f t="shared" si="19"/>
        <v>142.10613751730415</v>
      </c>
      <c r="Q25" s="24" t="e">
        <f t="shared" si="20"/>
        <v>#DIV/0!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0.13746791749079201</v>
      </c>
      <c r="AJ25" s="19">
        <f t="shared" si="4"/>
        <v>4.1666666666666664E-2</v>
      </c>
      <c r="AK25" s="19">
        <f t="shared" ca="1" si="5"/>
        <v>9.9966522599087324E-2</v>
      </c>
      <c r="AL25" s="27"/>
    </row>
    <row r="26" spans="1:38" x14ac:dyDescent="0.45">
      <c r="A26" s="18" t="str">
        <f t="shared" si="6"/>
        <v/>
      </c>
      <c r="B26" s="23">
        <f>Итог!T27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6.103980674298918</v>
      </c>
      <c r="G26" s="24">
        <f t="shared" si="22"/>
        <v>7.6441797251617549</v>
      </c>
      <c r="H26" s="24">
        <f t="shared" si="11"/>
        <v>9.3915262239338819</v>
      </c>
      <c r="I26" s="24">
        <f t="shared" si="12"/>
        <v>11.995289722196752</v>
      </c>
      <c r="J26" s="24">
        <f t="shared" si="13"/>
        <v>15.152689609087865</v>
      </c>
      <c r="K26" s="24">
        <f t="shared" si="14"/>
        <v>23.931619593559031</v>
      </c>
      <c r="L26" s="24">
        <f t="shared" si="15"/>
        <v>35.399867520423918</v>
      </c>
      <c r="M26" s="24">
        <f t="shared" si="16"/>
        <v>38.593511833132759</v>
      </c>
      <c r="N26" s="24">
        <f t="shared" si="17"/>
        <v>46.50217926852379</v>
      </c>
      <c r="O26" s="24">
        <f t="shared" si="18"/>
        <v>66.014133165829122</v>
      </c>
      <c r="P26" s="24">
        <f t="shared" si="19"/>
        <v>153.0373788647891</v>
      </c>
      <c r="Q26" s="24" t="e">
        <f t="shared" si="20"/>
        <v>#DIV/0!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0.13746791749079201</v>
      </c>
      <c r="AJ26" s="19">
        <f t="shared" si="4"/>
        <v>0.04</v>
      </c>
      <c r="AK26" s="19">
        <f t="shared" ca="1" si="5"/>
        <v>0.101529080719575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7</v>
      </c>
      <c r="B28" s="34"/>
      <c r="C28" s="35">
        <f ca="1">SUM(INDIRECT("c2:c"&amp;A28))</f>
        <v>0.88314144163003272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bNaK4j4TY0f17m6de60EYml8Q/494wzL45FxAS4FcldiMddvbNM1ZO4mSnLDxrIrguvmwFESg5mbeFzf3hvhPw==" saltValue="0+fjg5UXWUefiE+R/wwXmA==" spinCount="100000" sheet="1" formatCell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Итог!U3</f>
        <v>0.20473036144098983</v>
      </c>
      <c r="C2" s="23">
        <f>LARGE($B$2:$B$26,ROW(A2)-1)</f>
        <v>0.20473036144098983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0.20473036144098983</v>
      </c>
      <c r="AE2" s="19"/>
      <c r="AF2" s="20">
        <v>1</v>
      </c>
      <c r="AG2" s="26">
        <f t="shared" ref="AG2:AG16" ca="1" si="0">C2/SUM(INDIRECT("C$2:C$"&amp;$A$28))</f>
        <v>0.34996089632425448</v>
      </c>
      <c r="AH2" s="19">
        <f ca="1">AF2*AG2</f>
        <v>0.34996089632425448</v>
      </c>
      <c r="AI2" s="19">
        <f ca="1">1/(2*SUM(AH$2:AH2)-1)</f>
        <v>-3.3324645892351272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Итог!U4</f>
        <v>0.19617672216586104</v>
      </c>
      <c r="C3" s="23">
        <f t="shared" ref="C3:C26" si="1">LARGE($B$2:$B$26,ROW(A3)-1)</f>
        <v>0.19617672216586104</v>
      </c>
      <c r="D3" s="28">
        <f t="shared" ref="D3:D26" si="2">E3*(1/(AF3*(AF3-1)))</f>
        <v>0.52180085175420798</v>
      </c>
      <c r="E3" s="29">
        <f>SUM(F3:AC3)</f>
        <v>1.043601703508416</v>
      </c>
      <c r="F3" s="24">
        <f>(C$2/F$27)/((SUM(C$2:C3)-C$2)/(AF3-F$27))</f>
        <v>1.043601703508416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0.4009070836068509</v>
      </c>
      <c r="AE3" s="19"/>
      <c r="AF3" s="20">
        <v>2</v>
      </c>
      <c r="AG3" s="26">
        <f t="shared" ca="1" si="0"/>
        <v>0.33533952191506</v>
      </c>
      <c r="AH3" s="19">
        <f t="shared" ref="AH3:AH26" ca="1" si="3">AF3*AG3</f>
        <v>0.67067904383012</v>
      </c>
      <c r="AI3" s="19">
        <f ca="1">1/(2*SUM(AH$2:AH3)-1)</f>
        <v>0.96035659471638979</v>
      </c>
      <c r="AJ3" s="19">
        <f t="shared" ref="AJ3:AJ26" si="4">1/AF3</f>
        <v>0.5</v>
      </c>
      <c r="AK3" s="19">
        <f t="shared" ref="AK3:AK26" ca="1" si="5">(AI3-AJ3)/(1-AJ3)</f>
        <v>0.92071318943277958</v>
      </c>
      <c r="AL3" s="27"/>
    </row>
    <row r="4" spans="1:38" x14ac:dyDescent="0.45">
      <c r="A4" s="18">
        <f t="shared" ref="A4:A26" si="6">IFERROR(IF((D5-D4)&gt;0,ROW(D4)),"")</f>
        <v>4</v>
      </c>
      <c r="B4" s="23">
        <f>Итог!U5</f>
        <v>0.10921803823277834</v>
      </c>
      <c r="C4" s="23">
        <f t="shared" si="1"/>
        <v>0.18410216625887688</v>
      </c>
      <c r="D4" s="37">
        <f t="shared" si="2"/>
        <v>0.3609258062757621</v>
      </c>
      <c r="E4" s="29">
        <f t="shared" ref="E4:E26" si="7">SUM(F4:AC4)</f>
        <v>2.1655548376545726</v>
      </c>
      <c r="F4" s="24">
        <f t="shared" ref="F4:F16" si="8">(AD$2/F$27)/((AD4-AD$2)/(AF4-F$27))</f>
        <v>1.0767379819009257</v>
      </c>
      <c r="G4" s="24">
        <f t="shared" ref="G4:G16" si="9">(AD$3/G$27)/((AD4-AD$3)/(AF4-G$27))</f>
        <v>1.0888168557536468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0.58500924986572778</v>
      </c>
      <c r="AE4" s="30">
        <f t="shared" ref="AE4:AE26" si="10">D4-D3</f>
        <v>-0.16087504547844589</v>
      </c>
      <c r="AF4" s="20">
        <v>3</v>
      </c>
      <c r="AG4" s="26">
        <f t="shared" ca="1" si="0"/>
        <v>0.31469958176068547</v>
      </c>
      <c r="AH4" s="19">
        <f t="shared" ca="1" si="3"/>
        <v>0.9440987452820564</v>
      </c>
      <c r="AI4" s="19">
        <f ca="1">1/(2*SUM(AH$2:AH4)-1)</f>
        <v>0.34135781690713041</v>
      </c>
      <c r="AJ4" s="19">
        <f t="shared" si="4"/>
        <v>0.33333333333333331</v>
      </c>
      <c r="AK4" s="19">
        <f t="shared" ca="1" si="5"/>
        <v>1.2036725360695636E-2</v>
      </c>
      <c r="AL4" s="27"/>
    </row>
    <row r="5" spans="1:38" x14ac:dyDescent="0.45">
      <c r="A5" s="18" t="b">
        <f t="shared" si="6"/>
        <v>0</v>
      </c>
      <c r="B5" s="23">
        <f>Итог!U6</f>
        <v>0.18410216625887688</v>
      </c>
      <c r="C5" s="23">
        <f t="shared" si="1"/>
        <v>0.10921803823277834</v>
      </c>
      <c r="D5" s="37">
        <f t="shared" si="2"/>
        <v>0.36724807234218831</v>
      </c>
      <c r="E5" s="29">
        <f t="shared" si="7"/>
        <v>4.40697686810626</v>
      </c>
      <c r="F5" s="24">
        <f t="shared" si="8"/>
        <v>1.2547394087168544</v>
      </c>
      <c r="G5" s="24">
        <f t="shared" si="9"/>
        <v>1.3667898680953514</v>
      </c>
      <c r="H5" s="24">
        <f t="shared" ref="H5:H26" si="11">(AD$4/H$27)/((AD5-AD$4)/(AF5-H$27))</f>
        <v>1.7854475912940539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0.69422728809850609</v>
      </c>
      <c r="AE5" s="30">
        <f t="shared" si="10"/>
        <v>6.3222660664262187E-3</v>
      </c>
      <c r="AF5" s="20">
        <v>4</v>
      </c>
      <c r="AG5" s="26">
        <f t="shared" ca="1" si="0"/>
        <v>0.18669454928763304</v>
      </c>
      <c r="AH5" s="19">
        <f t="shared" ca="1" si="3"/>
        <v>0.74677819715053217</v>
      </c>
      <c r="AI5" s="19">
        <f ca="1">1/(2*SUM(AH$2:AH5)-1)</f>
        <v>0.22608916257293757</v>
      </c>
      <c r="AJ5" s="19">
        <f t="shared" si="4"/>
        <v>0.25</v>
      </c>
      <c r="AK5" s="19">
        <f t="shared" ca="1" si="5"/>
        <v>-3.1881116569416577E-2</v>
      </c>
      <c r="AL5" s="27"/>
    </row>
    <row r="6" spans="1:38" x14ac:dyDescent="0.45">
      <c r="A6" s="18" t="b">
        <f t="shared" si="6"/>
        <v>0</v>
      </c>
      <c r="B6" s="23">
        <f>Итог!U7</f>
        <v>0.10592588172107179</v>
      </c>
      <c r="C6" s="23">
        <f t="shared" si="1"/>
        <v>0.10592588172107179</v>
      </c>
      <c r="D6" s="37">
        <f t="shared" si="2"/>
        <v>0.31664223108188222</v>
      </c>
      <c r="E6" s="29">
        <f t="shared" si="7"/>
        <v>6.3328446216376442</v>
      </c>
      <c r="F6" s="24">
        <f t="shared" si="8"/>
        <v>1.3753612294328907</v>
      </c>
      <c r="G6" s="24">
        <f t="shared" si="9"/>
        <v>1.5062405022296408</v>
      </c>
      <c r="H6" s="24">
        <f t="shared" si="11"/>
        <v>1.8127687115713567</v>
      </c>
      <c r="I6" s="24">
        <f t="shared" ref="I6:I26" si="12">($AD$5/I$27)/((AD6-$AD$5)/(AF6-I$27))</f>
        <v>1.6384741784037564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0.80015316981957785</v>
      </c>
      <c r="AE6" s="30">
        <f t="shared" si="10"/>
        <v>-5.0605841260306095E-2</v>
      </c>
      <c r="AF6" s="20">
        <v>5</v>
      </c>
      <c r="AG6" s="26">
        <f t="shared" ca="1" si="0"/>
        <v>0.18106702029990818</v>
      </c>
      <c r="AH6" s="19">
        <f t="shared" ca="1" si="3"/>
        <v>0.90533510149954088</v>
      </c>
      <c r="AI6" s="19">
        <f ca="1">1/(2*SUM(AH$2:AH6)-1)</f>
        <v>0.16041826899474709</v>
      </c>
      <c r="AJ6" s="19">
        <f t="shared" si="4"/>
        <v>0.2</v>
      </c>
      <c r="AK6" s="19">
        <f t="shared" ca="1" si="5"/>
        <v>-4.9477163756566148E-2</v>
      </c>
      <c r="AL6" s="27"/>
    </row>
    <row r="7" spans="1:38" x14ac:dyDescent="0.45">
      <c r="A7" s="18">
        <f t="shared" si="6"/>
        <v>7</v>
      </c>
      <c r="B7" s="23">
        <f>Итог!U8</f>
        <v>9.9162539038411809E-2</v>
      </c>
      <c r="C7" s="23">
        <f t="shared" si="1"/>
        <v>9.9162539038411809E-2</v>
      </c>
      <c r="D7" s="37">
        <f t="shared" si="2"/>
        <v>0.27500357020507238</v>
      </c>
      <c r="E7" s="29">
        <f t="shared" si="7"/>
        <v>8.2501071061521714</v>
      </c>
      <c r="F7" s="24">
        <f t="shared" si="8"/>
        <v>1.4737595761437674</v>
      </c>
      <c r="G7" s="24">
        <f t="shared" si="9"/>
        <v>1.608748578156493</v>
      </c>
      <c r="H7" s="24">
        <f t="shared" si="11"/>
        <v>1.8612702129679448</v>
      </c>
      <c r="I7" s="24">
        <f t="shared" si="12"/>
        <v>1.6925072744907863</v>
      </c>
      <c r="J7" s="24">
        <f t="shared" ref="J7:J26" si="13">($AD$6/J$27)/((AD7-$AD$6)/(AF7-J$27))</f>
        <v>1.6138214643931801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0.89931570885798962</v>
      </c>
      <c r="AE7" s="30">
        <f t="shared" si="10"/>
        <v>-4.1638660876809841E-2</v>
      </c>
      <c r="AF7" s="20">
        <v>6</v>
      </c>
      <c r="AG7" s="26">
        <f t="shared" ca="1" si="0"/>
        <v>0.16950593355775442</v>
      </c>
      <c r="AH7" s="19">
        <f t="shared" ca="1" si="3"/>
        <v>1.0170356013465265</v>
      </c>
      <c r="AI7" s="19">
        <f ca="1">1/(2*SUM(AH$2:AH7)-1)</f>
        <v>0.12095152315266074</v>
      </c>
      <c r="AJ7" s="19">
        <f t="shared" si="4"/>
        <v>0.16666666666666666</v>
      </c>
      <c r="AK7" s="19">
        <f t="shared" ca="1" si="5"/>
        <v>-5.4858172216807104E-2</v>
      </c>
      <c r="AL7" s="27"/>
    </row>
    <row r="8" spans="1:38" x14ac:dyDescent="0.45">
      <c r="A8" s="18">
        <f t="shared" si="6"/>
        <v>8</v>
      </c>
      <c r="B8" s="23">
        <f>Итог!U9</f>
        <v>1.563525690756102E-2</v>
      </c>
      <c r="C8" s="23">
        <f t="shared" si="1"/>
        <v>4.6488034851107002E-2</v>
      </c>
      <c r="D8" s="37">
        <f t="shared" si="2"/>
        <v>0.31309875327177267</v>
      </c>
      <c r="E8" s="29">
        <f t="shared" si="7"/>
        <v>13.150147637414452</v>
      </c>
      <c r="F8" s="24">
        <f t="shared" si="8"/>
        <v>1.6575715685353449</v>
      </c>
      <c r="G8" s="24">
        <f t="shared" si="9"/>
        <v>1.8393720909007947</v>
      </c>
      <c r="H8" s="24">
        <f t="shared" si="11"/>
        <v>2.1619297036526541</v>
      </c>
      <c r="I8" s="24">
        <f t="shared" si="12"/>
        <v>2.0696311378192465</v>
      </c>
      <c r="J8" s="24">
        <f t="shared" si="13"/>
        <v>2.1974597104616231</v>
      </c>
      <c r="K8" s="24">
        <f>($AD$7/K$27)/((AD8-$AD$7)/(AF8-K$27))</f>
        <v>3.2241834260447884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0.94580374370909659</v>
      </c>
      <c r="AE8" s="30">
        <f t="shared" si="10"/>
        <v>3.8095183066700289E-2</v>
      </c>
      <c r="AF8" s="20">
        <v>7</v>
      </c>
      <c r="AG8" s="26">
        <f t="shared" ca="1" si="0"/>
        <v>7.9465469754156887E-2</v>
      </c>
      <c r="AH8" s="19">
        <f t="shared" ca="1" si="3"/>
        <v>0.55625828827909818</v>
      </c>
      <c r="AI8" s="19">
        <f ca="1">1/(2*SUM(AH$2:AH8)-1)</f>
        <v>0.10660649230601925</v>
      </c>
      <c r="AJ8" s="19">
        <f t="shared" si="4"/>
        <v>0.14285714285714285</v>
      </c>
      <c r="AK8" s="19">
        <f t="shared" ca="1" si="5"/>
        <v>-4.2292425642977534E-2</v>
      </c>
      <c r="AL8" s="27"/>
    </row>
    <row r="9" spans="1:38" x14ac:dyDescent="0.45">
      <c r="A9" s="18">
        <f t="shared" si="6"/>
        <v>9</v>
      </c>
      <c r="B9" s="23">
        <f>Итог!U10</f>
        <v>0</v>
      </c>
      <c r="C9" s="23">
        <f t="shared" si="1"/>
        <v>1.563525690756102E-2</v>
      </c>
      <c r="D9" s="37">
        <f t="shared" si="2"/>
        <v>0.45842010529132027</v>
      </c>
      <c r="E9" s="29">
        <f t="shared" si="7"/>
        <v>25.671525896313938</v>
      </c>
      <c r="F9" s="24">
        <f t="shared" si="8"/>
        <v>1.8938762634560533</v>
      </c>
      <c r="G9" s="24">
        <f t="shared" si="9"/>
        <v>2.1456784427843929</v>
      </c>
      <c r="H9" s="24">
        <f t="shared" si="11"/>
        <v>2.5901656670277702</v>
      </c>
      <c r="I9" s="24">
        <f t="shared" si="12"/>
        <v>2.598042135040572</v>
      </c>
      <c r="J9" s="24">
        <f t="shared" si="13"/>
        <v>2.976652688702516</v>
      </c>
      <c r="K9" s="24">
        <f>($AD$7/K$27)/((AD9-$AD$7)/(AF9-K$27))</f>
        <v>4.8254349450314846</v>
      </c>
      <c r="L9" s="24">
        <f>($AD$8/L$27)/((AD9-$AD$8)/(AF9-L$27))</f>
        <v>8.6416757542711462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0.96143900061665766</v>
      </c>
      <c r="AE9" s="30">
        <f t="shared" si="10"/>
        <v>0.1453213520195476</v>
      </c>
      <c r="AF9" s="20">
        <v>8</v>
      </c>
      <c r="AG9" s="26">
        <f t="shared" ca="1" si="0"/>
        <v>2.672651229215546E-2</v>
      </c>
      <c r="AH9" s="19">
        <f t="shared" ca="1" si="3"/>
        <v>0.21381209833724368</v>
      </c>
      <c r="AI9" s="19">
        <f ca="1">1/(2*SUM(AH$2:AH9)-1)</f>
        <v>0.10195845944231229</v>
      </c>
      <c r="AJ9" s="19">
        <f t="shared" si="4"/>
        <v>0.125</v>
      </c>
      <c r="AK9" s="19">
        <f t="shared" ca="1" si="5"/>
        <v>-2.6333189208785961E-2</v>
      </c>
      <c r="AL9" s="27"/>
    </row>
    <row r="10" spans="1:38" x14ac:dyDescent="0.45">
      <c r="A10" s="18">
        <f t="shared" si="6"/>
        <v>10</v>
      </c>
      <c r="B10" s="23">
        <f>Итог!U11</f>
        <v>7.469515227467128E-3</v>
      </c>
      <c r="C10" s="23">
        <f t="shared" si="1"/>
        <v>1.4511348491177816E-2</v>
      </c>
      <c r="D10" s="37">
        <f t="shared" si="2"/>
        <v>0.51932455791640875</v>
      </c>
      <c r="E10" s="29">
        <f t="shared" si="7"/>
        <v>37.391368169981433</v>
      </c>
      <c r="F10" s="24">
        <f t="shared" si="8"/>
        <v>2.1237038947639926</v>
      </c>
      <c r="G10" s="24">
        <f t="shared" si="9"/>
        <v>2.4401203819012043</v>
      </c>
      <c r="H10" s="24">
        <f t="shared" si="11"/>
        <v>2.9928255228209437</v>
      </c>
      <c r="I10" s="24">
        <f t="shared" si="12"/>
        <v>3.0802736098852601</v>
      </c>
      <c r="J10" s="24">
        <f t="shared" si="13"/>
        <v>3.6412560113154164</v>
      </c>
      <c r="K10" s="24">
        <f>($AD$7/K$27)/((AD10-$AD$7)/(AF10-K$27))</f>
        <v>5.8675535366644977</v>
      </c>
      <c r="L10" s="24">
        <f>($AD$8/L$27)/((AD10-$AD$8)/(AF10-L$27))</f>
        <v>8.9638497431304813</v>
      </c>
      <c r="M10" s="24">
        <f>($AD$9/M$27)/((AD10-$AD$9)/(AF10-M$27))</f>
        <v>8.2817854694996349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0.97595034910783551</v>
      </c>
      <c r="AE10" s="30">
        <f t="shared" si="10"/>
        <v>6.0904452625088479E-2</v>
      </c>
      <c r="AF10" s="20">
        <v>9</v>
      </c>
      <c r="AG10" s="26">
        <f t="shared" ca="1" si="0"/>
        <v>2.4805331701179909E-2</v>
      </c>
      <c r="AH10" s="19">
        <f t="shared" ca="1" si="3"/>
        <v>0.22324798531061918</v>
      </c>
      <c r="AI10" s="19">
        <f ca="1">1/(2*SUM(AH$2:AH10)-1)</f>
        <v>9.7519000437706407E-2</v>
      </c>
      <c r="AJ10" s="19">
        <f t="shared" si="4"/>
        <v>0.1111111111111111</v>
      </c>
      <c r="AK10" s="19">
        <f t="shared" ca="1" si="5"/>
        <v>-1.5291124507580285E-2</v>
      </c>
      <c r="AL10" s="27"/>
    </row>
    <row r="11" spans="1:38" x14ac:dyDescent="0.45">
      <c r="A11" s="18">
        <f t="shared" si="6"/>
        <v>11</v>
      </c>
      <c r="B11" s="23">
        <f>Итог!U12</f>
        <v>4.6488034851107002E-2</v>
      </c>
      <c r="C11" s="23">
        <f t="shared" si="1"/>
        <v>8.5337470907680367E-3</v>
      </c>
      <c r="D11" s="37">
        <f t="shared" si="2"/>
        <v>0.63458208080989165</v>
      </c>
      <c r="E11" s="29">
        <f t="shared" si="7"/>
        <v>57.112387272890246</v>
      </c>
      <c r="F11" s="24">
        <f t="shared" si="8"/>
        <v>2.3630194647822647</v>
      </c>
      <c r="G11" s="24">
        <f t="shared" si="9"/>
        <v>2.747929236118213</v>
      </c>
      <c r="H11" s="24">
        <f t="shared" si="11"/>
        <v>3.4170401354446773</v>
      </c>
      <c r="I11" s="24">
        <f t="shared" si="12"/>
        <v>3.5876537710310799</v>
      </c>
      <c r="J11" s="24">
        <f t="shared" si="13"/>
        <v>4.340851454162844</v>
      </c>
      <c r="K11" s="24">
        <f>($AD$7/K$27)/((AD11-$AD$7)/(AF11-K$27))</f>
        <v>7.0395110747790826</v>
      </c>
      <c r="L11" s="24">
        <f>($AD$8/L$27)/((AD11-$AD$8)/(AF11-L$27))</f>
        <v>10.479337325055994</v>
      </c>
      <c r="M11" s="24">
        <f>($AD$9/M$27)/((AD11-$AD$9)/(AF11-M$27))</f>
        <v>10.429974104445384</v>
      </c>
      <c r="N11" s="24">
        <f>($AD$10/N$27)/((AD11-$AD$10)/(AF11-N$27))</f>
        <v>12.707070707070702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0.98448409619860355</v>
      </c>
      <c r="AE11" s="30">
        <f t="shared" si="10"/>
        <v>0.1152575228934829</v>
      </c>
      <c r="AF11" s="20">
        <v>10</v>
      </c>
      <c r="AG11" s="26">
        <f t="shared" ca="1" si="0"/>
        <v>1.458737121289401E-2</v>
      </c>
      <c r="AH11" s="19">
        <f t="shared" ca="1" si="3"/>
        <v>0.1458737121289401</v>
      </c>
      <c r="AI11" s="19">
        <f ca="1">1/(2*SUM(AH$2:AH11)-1)</f>
        <v>9.4821248936005575E-2</v>
      </c>
      <c r="AJ11" s="19">
        <f t="shared" si="4"/>
        <v>0.1</v>
      </c>
      <c r="AK11" s="19">
        <f t="shared" ca="1" si="5"/>
        <v>-5.7541678488827004E-3</v>
      </c>
      <c r="AL11" s="27"/>
    </row>
    <row r="12" spans="1:38" x14ac:dyDescent="0.45">
      <c r="A12" s="18">
        <f t="shared" si="6"/>
        <v>12</v>
      </c>
      <c r="B12" s="23">
        <f>Итог!U13</f>
        <v>1.4511348491177816E-2</v>
      </c>
      <c r="C12" s="23">
        <f t="shared" si="1"/>
        <v>8.0463885739293032E-3</v>
      </c>
      <c r="D12" s="37">
        <f t="shared" si="2"/>
        <v>0.68234579063520562</v>
      </c>
      <c r="E12" s="29">
        <f t="shared" si="7"/>
        <v>75.058036969872617</v>
      </c>
      <c r="F12" s="24">
        <f t="shared" si="8"/>
        <v>2.5987602105874479</v>
      </c>
      <c r="G12" s="24">
        <f t="shared" si="9"/>
        <v>3.0493754518097616</v>
      </c>
      <c r="H12" s="24">
        <f t="shared" si="11"/>
        <v>3.8280819075976873</v>
      </c>
      <c r="I12" s="24">
        <f t="shared" si="12"/>
        <v>4.0726943851693793</v>
      </c>
      <c r="J12" s="24">
        <f t="shared" si="13"/>
        <v>4.9911487953675939</v>
      </c>
      <c r="K12" s="24">
        <f>($AD$7/K$27)/((AD12-$AD$7)/(AF12-K$27))</f>
        <v>8.039817185943944</v>
      </c>
      <c r="L12" s="24">
        <f>($AD$8/L$27)/((AD12-$AD$8)/(AF12-L$27))</f>
        <v>11.566380830748637</v>
      </c>
      <c r="M12" s="24">
        <f>($AD$9/M$27)/((AD12-$AD$9)/(AF12-M$27))</f>
        <v>11.596089251439542</v>
      </c>
      <c r="N12" s="24">
        <f>($AD$10/N$27)/((AD12-$AD$10)/(AF12-N$27))</f>
        <v>13.080583883223392</v>
      </c>
      <c r="O12" s="24">
        <f>($AD$11/O$27)/((AD12-$AD$11)/(AF12-O$27))</f>
        <v>12.235105067985243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0.99253048477253281</v>
      </c>
      <c r="AE12" s="30">
        <f t="shared" si="10"/>
        <v>4.7763709825313971E-2</v>
      </c>
      <c r="AF12" s="20">
        <v>11</v>
      </c>
      <c r="AG12" s="26">
        <f t="shared" ca="1" si="0"/>
        <v>1.3754292903532932E-2</v>
      </c>
      <c r="AH12" s="19">
        <f t="shared" ca="1" si="3"/>
        <v>0.15129722193886225</v>
      </c>
      <c r="AI12" s="19">
        <f ca="1">1/(2*SUM(AH$2:AH12)-1)</f>
        <v>9.2176485890970411E-2</v>
      </c>
      <c r="AJ12" s="19">
        <f t="shared" si="4"/>
        <v>9.0909090909090912E-2</v>
      </c>
      <c r="AK12" s="19">
        <f t="shared" ca="1" si="5"/>
        <v>1.3941344800674493E-3</v>
      </c>
      <c r="AL12" s="27"/>
    </row>
    <row r="13" spans="1:38" x14ac:dyDescent="0.45">
      <c r="A13" s="18" t="str">
        <f t="shared" si="6"/>
        <v/>
      </c>
      <c r="B13" s="23">
        <f>Итог!U14</f>
        <v>8.0463885739293032E-3</v>
      </c>
      <c r="C13" s="23">
        <f t="shared" si="1"/>
        <v>7.469515227467128E-3</v>
      </c>
      <c r="D13" s="37">
        <f t="shared" si="2"/>
        <v>0.70237478959992128</v>
      </c>
      <c r="E13" s="29">
        <f t="shared" si="7"/>
        <v>92.713472227189612</v>
      </c>
      <c r="F13" s="24">
        <f t="shared" si="8"/>
        <v>2.8317866880112059</v>
      </c>
      <c r="G13" s="24">
        <f t="shared" si="9"/>
        <v>3.3459507919115463</v>
      </c>
      <c r="H13" s="24">
        <f t="shared" si="11"/>
        <v>4.2290767903364985</v>
      </c>
      <c r="I13" s="24">
        <f t="shared" si="12"/>
        <v>4.5408060371466687</v>
      </c>
      <c r="J13" s="24">
        <f t="shared" si="13"/>
        <v>5.6053650525058494</v>
      </c>
      <c r="K13" s="24">
        <f t="shared" ref="K13:K26" si="14">($AD$7/K$27)/((AD13-$AD$7)/(AF13-K$27))</f>
        <v>8.9320359577200463</v>
      </c>
      <c r="L13" s="24">
        <f t="shared" ref="L13:L26" si="15">($AD$8/L$27)/((AD13-$AD$8)/(AF13-L$27))</f>
        <v>12.465327845214063</v>
      </c>
      <c r="M13" s="24">
        <f t="shared" ref="M13:M26" si="16">($AD$9/M$27)/((AD13-$AD$9)/(AF13-M$27))</f>
        <v>12.466468919267491</v>
      </c>
      <c r="N13" s="24">
        <f t="shared" ref="N13:N26" si="17">($AD$10/N$27)/((AD13-$AD$10)/(AF13-N$27))</f>
        <v>13.526881720430159</v>
      </c>
      <c r="O13" s="24">
        <f>($AD$11/O$27)/((AD13-$AD$11)/(AF13-O$27))</f>
        <v>12.690000000000078</v>
      </c>
      <c r="P13" s="24">
        <f>($AD$12/P$27)/((AD13-$AD$12)/(AF13-P$27))</f>
        <v>12.079772424646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0.99999999999999989</v>
      </c>
      <c r="AE13" s="30">
        <f t="shared" si="10"/>
        <v>2.0028998964715661E-2</v>
      </c>
      <c r="AF13" s="20">
        <v>12</v>
      </c>
      <c r="AG13" s="26">
        <f t="shared" ca="1" si="0"/>
        <v>1.2768200210819817E-2</v>
      </c>
      <c r="AH13" s="19">
        <f t="shared" ca="1" si="3"/>
        <v>0.15321840252983782</v>
      </c>
      <c r="AI13" s="19">
        <f ca="1">1/(2*SUM(AH$2:AH13)-1)</f>
        <v>8.9644367088028823E-2</v>
      </c>
      <c r="AJ13" s="19">
        <f t="shared" si="4"/>
        <v>8.3333333333333329E-2</v>
      </c>
      <c r="AK13" s="19">
        <f t="shared" ca="1" si="5"/>
        <v>6.8847640960314482E-3</v>
      </c>
      <c r="AL13" s="27"/>
    </row>
    <row r="14" spans="1:38" x14ac:dyDescent="0.45">
      <c r="A14" s="18" t="str">
        <f t="shared" si="6"/>
        <v/>
      </c>
      <c r="B14" s="23">
        <f>Итог!U15</f>
        <v>8.5337470907680367E-3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3.0892218414667698</v>
      </c>
      <c r="G14" s="24">
        <f t="shared" si="9"/>
        <v>3.6805458711027006</v>
      </c>
      <c r="H14" s="24">
        <f t="shared" si="11"/>
        <v>4.6989742114849982</v>
      </c>
      <c r="I14" s="24">
        <f t="shared" si="12"/>
        <v>5.108406791790002</v>
      </c>
      <c r="J14" s="24">
        <f t="shared" si="13"/>
        <v>6.4061314885781133</v>
      </c>
      <c r="K14" s="24">
        <f t="shared" si="14"/>
        <v>10.420708617340052</v>
      </c>
      <c r="L14" s="24">
        <f t="shared" si="15"/>
        <v>14.958393414256875</v>
      </c>
      <c r="M14" s="24">
        <f t="shared" si="16"/>
        <v>15.583086149084364</v>
      </c>
      <c r="N14" s="24">
        <f t="shared" si="17"/>
        <v>18.035842293906878</v>
      </c>
      <c r="O14" s="24">
        <f t="shared" ref="O14:O26" si="18">($AD$11/O$27)/((AD14-$AD$11)/(AF14-O$27))</f>
        <v>19.035000000000117</v>
      </c>
      <c r="P14" s="24">
        <f>($AD$12/P$27)/((AD14-$AD$12)/(AF14-P$27))</f>
        <v>24.159544849292001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 t="e">
        <f t="shared" si="10"/>
        <v>#DIV/0!</v>
      </c>
      <c r="AF14" s="20">
        <v>13</v>
      </c>
      <c r="AG14" s="26">
        <f t="shared" ca="1" si="0"/>
        <v>0</v>
      </c>
      <c r="AH14" s="19">
        <f t="shared" ca="1" si="3"/>
        <v>0</v>
      </c>
      <c r="AI14" s="19">
        <f ca="1">1/(2*SUM(AH$2:AH14)-1)</f>
        <v>8.9644367088028823E-2</v>
      </c>
      <c r="AJ14" s="19">
        <f t="shared" si="4"/>
        <v>7.6923076923076927E-2</v>
      </c>
      <c r="AK14" s="19">
        <f t="shared" ca="1" si="5"/>
        <v>1.3781397678697887E-2</v>
      </c>
      <c r="AL14" s="27"/>
    </row>
    <row r="15" spans="1:38" x14ac:dyDescent="0.45">
      <c r="A15" s="18" t="str">
        <f t="shared" si="6"/>
        <v/>
      </c>
      <c r="B15" s="23">
        <f>Итог!U16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3.3466569949223341</v>
      </c>
      <c r="G15" s="24">
        <f t="shared" si="9"/>
        <v>4.0151409502938558</v>
      </c>
      <c r="H15" s="24">
        <f t="shared" si="11"/>
        <v>5.1688716326334987</v>
      </c>
      <c r="I15" s="24">
        <f t="shared" si="12"/>
        <v>5.6760075464333362</v>
      </c>
      <c r="J15" s="24">
        <f t="shared" si="13"/>
        <v>7.2068979246503773</v>
      </c>
      <c r="K15" s="24">
        <f t="shared" si="14"/>
        <v>11.90938127696006</v>
      </c>
      <c r="L15" s="24">
        <f t="shared" si="15"/>
        <v>17.451458983299688</v>
      </c>
      <c r="M15" s="24">
        <f t="shared" si="16"/>
        <v>18.699703378901237</v>
      </c>
      <c r="N15" s="24">
        <f t="shared" si="17"/>
        <v>22.544802867383602</v>
      </c>
      <c r="O15" s="24">
        <f t="shared" si="18"/>
        <v>25.380000000000155</v>
      </c>
      <c r="P15" s="24">
        <f t="shared" ref="P15:P26" si="19">($AD$12/P$27)/((AD15-$AD$12)/(AF15-P$27))</f>
        <v>36.239317273937999</v>
      </c>
      <c r="Q15" s="24" t="e">
        <f t="shared" ref="Q15:Q26" si="20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8.9644367088028823E-2</v>
      </c>
      <c r="AJ15" s="19">
        <f t="shared" si="4"/>
        <v>7.1428571428571425E-2</v>
      </c>
      <c r="AK15" s="19">
        <f t="shared" ca="1" si="5"/>
        <v>1.9617010710184891E-2</v>
      </c>
      <c r="AL15" s="27"/>
    </row>
    <row r="16" spans="1:38" x14ac:dyDescent="0.45">
      <c r="A16" s="18" t="str">
        <f t="shared" si="6"/>
        <v/>
      </c>
      <c r="B16" s="23">
        <f>Итог!U17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3.6040921483778985</v>
      </c>
      <c r="G16" s="24">
        <f t="shared" si="9"/>
        <v>4.34973602948501</v>
      </c>
      <c r="H16" s="24">
        <f t="shared" si="11"/>
        <v>5.6387690537819974</v>
      </c>
      <c r="I16" s="24">
        <f t="shared" si="12"/>
        <v>6.2436083010766703</v>
      </c>
      <c r="J16" s="24">
        <f t="shared" si="13"/>
        <v>8.007664360722643</v>
      </c>
      <c r="K16" s="24">
        <f t="shared" si="14"/>
        <v>13.398053936580069</v>
      </c>
      <c r="L16" s="24">
        <f t="shared" si="15"/>
        <v>19.9445245523425</v>
      </c>
      <c r="M16" s="24">
        <f t="shared" si="16"/>
        <v>21.816320608718108</v>
      </c>
      <c r="N16" s="24">
        <f t="shared" si="17"/>
        <v>27.053763440860319</v>
      </c>
      <c r="O16" s="24">
        <f t="shared" si="18"/>
        <v>31.725000000000197</v>
      </c>
      <c r="P16" s="24">
        <f t="shared" si="19"/>
        <v>48.319089698584001</v>
      </c>
      <c r="Q16" s="24" t="e">
        <f t="shared" si="20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8.9644367088028823E-2</v>
      </c>
      <c r="AJ16" s="19">
        <f t="shared" si="4"/>
        <v>6.6666666666666666E-2</v>
      </c>
      <c r="AK16" s="19">
        <f t="shared" ca="1" si="5"/>
        <v>2.4618964737173739E-2</v>
      </c>
      <c r="AL16" s="27"/>
    </row>
    <row r="17" spans="1:38" x14ac:dyDescent="0.45">
      <c r="A17" s="18" t="str">
        <f t="shared" si="6"/>
        <v/>
      </c>
      <c r="B17" s="23">
        <f>Итог!U18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3.8615273018334628</v>
      </c>
      <c r="G17" s="24">
        <f t="shared" ref="G17:G26" si="22">(AD$3/G$27)/((AD17-AD$3)/(AF17-G$27))</f>
        <v>4.6843311086761643</v>
      </c>
      <c r="H17" s="24">
        <f t="shared" si="11"/>
        <v>6.108666474930498</v>
      </c>
      <c r="I17" s="24">
        <f t="shared" si="12"/>
        <v>6.8112090557200036</v>
      </c>
      <c r="J17" s="24">
        <f t="shared" si="13"/>
        <v>8.8084307967949051</v>
      </c>
      <c r="K17" s="24">
        <f t="shared" si="14"/>
        <v>14.886726596200075</v>
      </c>
      <c r="L17" s="24">
        <f t="shared" si="15"/>
        <v>22.437590121385316</v>
      </c>
      <c r="M17" s="24">
        <f t="shared" si="16"/>
        <v>24.932937838534983</v>
      </c>
      <c r="N17" s="24">
        <f t="shared" si="17"/>
        <v>31.562724014337039</v>
      </c>
      <c r="O17" s="24">
        <f t="shared" si="18"/>
        <v>38.070000000000235</v>
      </c>
      <c r="P17" s="24">
        <f t="shared" si="19"/>
        <v>60.398862123230003</v>
      </c>
      <c r="Q17" s="24" t="e">
        <f t="shared" si="20"/>
        <v>#DIV/0!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8.9644367088028823E-2</v>
      </c>
      <c r="AJ17" s="19">
        <f t="shared" si="4"/>
        <v>6.25E-2</v>
      </c>
      <c r="AK17" s="19">
        <f t="shared" ca="1" si="5"/>
        <v>2.8953991560564076E-2</v>
      </c>
      <c r="AL17" s="27"/>
    </row>
    <row r="18" spans="1:38" x14ac:dyDescent="0.45">
      <c r="A18" s="18" t="str">
        <f t="shared" si="6"/>
        <v/>
      </c>
      <c r="B18" s="23">
        <f>Итог!U19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4.1189624552890267</v>
      </c>
      <c r="G18" s="24">
        <f t="shared" si="22"/>
        <v>5.0189261878673195</v>
      </c>
      <c r="H18" s="24">
        <f t="shared" si="11"/>
        <v>6.5785638960789976</v>
      </c>
      <c r="I18" s="24">
        <f t="shared" si="12"/>
        <v>7.3788098103633368</v>
      </c>
      <c r="J18" s="24">
        <f t="shared" si="13"/>
        <v>9.6091972328671709</v>
      </c>
      <c r="K18" s="24">
        <f t="shared" si="14"/>
        <v>16.375399255820085</v>
      </c>
      <c r="L18" s="24">
        <f t="shared" si="15"/>
        <v>24.930655690428125</v>
      </c>
      <c r="M18" s="24">
        <f t="shared" si="16"/>
        <v>28.049555068351854</v>
      </c>
      <c r="N18" s="24">
        <f t="shared" si="17"/>
        <v>36.071684587813756</v>
      </c>
      <c r="O18" s="24">
        <f t="shared" si="18"/>
        <v>44.415000000000276</v>
      </c>
      <c r="P18" s="24">
        <f t="shared" si="19"/>
        <v>72.478634547875998</v>
      </c>
      <c r="Q18" s="24" t="e">
        <f t="shared" si="20"/>
        <v>#DIV/0!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8.9644367088028823E-2</v>
      </c>
      <c r="AJ18" s="19">
        <f t="shared" si="4"/>
        <v>5.8823529411764705E-2</v>
      </c>
      <c r="AK18" s="19">
        <f t="shared" ca="1" si="5"/>
        <v>3.2747140031030623E-2</v>
      </c>
      <c r="AL18" s="27"/>
    </row>
    <row r="19" spans="1:38" x14ac:dyDescent="0.45">
      <c r="A19" s="18" t="str">
        <f t="shared" si="6"/>
        <v/>
      </c>
      <c r="B19" s="23">
        <f>Итог!U20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4.3763976087445906</v>
      </c>
      <c r="G19" s="24">
        <f t="shared" si="22"/>
        <v>5.3535212670584738</v>
      </c>
      <c r="H19" s="24">
        <f t="shared" si="11"/>
        <v>7.0484613172274981</v>
      </c>
      <c r="I19" s="24">
        <f t="shared" si="12"/>
        <v>7.946410565006671</v>
      </c>
      <c r="J19" s="24">
        <f t="shared" si="13"/>
        <v>10.409963668939435</v>
      </c>
      <c r="K19" s="24">
        <f t="shared" si="14"/>
        <v>17.864071915440093</v>
      </c>
      <c r="L19" s="24">
        <f t="shared" si="15"/>
        <v>27.423721259470941</v>
      </c>
      <c r="M19" s="24">
        <f t="shared" si="16"/>
        <v>31.166172298168728</v>
      </c>
      <c r="N19" s="24">
        <f t="shared" si="17"/>
        <v>40.580645161290484</v>
      </c>
      <c r="O19" s="24">
        <f t="shared" si="18"/>
        <v>50.760000000000311</v>
      </c>
      <c r="P19" s="24">
        <f t="shared" si="19"/>
        <v>84.558406972521993</v>
      </c>
      <c r="Q19" s="24" t="e">
        <f t="shared" si="20"/>
        <v>#DIV/0!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8.9644367088028823E-2</v>
      </c>
      <c r="AJ19" s="19">
        <f t="shared" si="4"/>
        <v>5.5555555555555552E-2</v>
      </c>
      <c r="AK19" s="19">
        <f t="shared" ca="1" si="5"/>
        <v>3.6094035740265817E-2</v>
      </c>
      <c r="AL19" s="27"/>
    </row>
    <row r="20" spans="1:38" x14ac:dyDescent="0.45">
      <c r="A20" s="18" t="str">
        <f t="shared" si="6"/>
        <v/>
      </c>
      <c r="B20" s="23">
        <f>Итог!U21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4.6338327622001554</v>
      </c>
      <c r="G20" s="24">
        <f t="shared" si="22"/>
        <v>5.688116346249628</v>
      </c>
      <c r="H20" s="24">
        <f t="shared" si="11"/>
        <v>7.5183587383759978</v>
      </c>
      <c r="I20" s="24">
        <f t="shared" si="12"/>
        <v>8.5140113196500042</v>
      </c>
      <c r="J20" s="24">
        <f t="shared" si="13"/>
        <v>11.210730105011699</v>
      </c>
      <c r="K20" s="24">
        <f t="shared" si="14"/>
        <v>19.3527445750601</v>
      </c>
      <c r="L20" s="24">
        <f t="shared" si="15"/>
        <v>29.91678682851375</v>
      </c>
      <c r="M20" s="24">
        <f t="shared" si="16"/>
        <v>34.282789527985599</v>
      </c>
      <c r="N20" s="24">
        <f t="shared" si="17"/>
        <v>45.089605734767204</v>
      </c>
      <c r="O20" s="24">
        <f t="shared" si="18"/>
        <v>57.105000000000352</v>
      </c>
      <c r="P20" s="24">
        <f t="shared" si="19"/>
        <v>96.638179397168003</v>
      </c>
      <c r="Q20" s="24" t="e">
        <f t="shared" si="20"/>
        <v>#DIV/0!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8.9644367088028823E-2</v>
      </c>
      <c r="AJ20" s="19">
        <f t="shared" si="4"/>
        <v>5.2631578947368418E-2</v>
      </c>
      <c r="AK20" s="19">
        <f t="shared" ca="1" si="5"/>
        <v>3.906905414847487E-2</v>
      </c>
      <c r="AL20" s="27"/>
    </row>
    <row r="21" spans="1:38" x14ac:dyDescent="0.45">
      <c r="A21" s="18" t="str">
        <f t="shared" si="6"/>
        <v/>
      </c>
      <c r="B21" s="23">
        <f>Итог!U22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4.8912679156557193</v>
      </c>
      <c r="G21" s="24">
        <f t="shared" si="22"/>
        <v>6.0227114254407823</v>
      </c>
      <c r="H21" s="24">
        <f t="shared" si="11"/>
        <v>7.9882561595244974</v>
      </c>
      <c r="I21" s="24">
        <f t="shared" si="12"/>
        <v>9.0816120742933375</v>
      </c>
      <c r="J21" s="24">
        <f t="shared" si="13"/>
        <v>12.011496541083963</v>
      </c>
      <c r="K21" s="24">
        <f t="shared" si="14"/>
        <v>20.841417234680105</v>
      </c>
      <c r="L21" s="24">
        <f t="shared" si="15"/>
        <v>32.409852397556563</v>
      </c>
      <c r="M21" s="24">
        <f t="shared" si="16"/>
        <v>37.399406757802474</v>
      </c>
      <c r="N21" s="24">
        <f t="shared" si="17"/>
        <v>49.598566308243917</v>
      </c>
      <c r="O21" s="24">
        <f t="shared" si="18"/>
        <v>63.450000000000394</v>
      </c>
      <c r="P21" s="24">
        <f t="shared" si="19"/>
        <v>108.717951821814</v>
      </c>
      <c r="Q21" s="24" t="e">
        <f t="shared" si="20"/>
        <v>#DIV/0!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8.9644367088028823E-2</v>
      </c>
      <c r="AJ21" s="19">
        <f t="shared" si="4"/>
        <v>0.05</v>
      </c>
      <c r="AK21" s="19">
        <f t="shared" ca="1" si="5"/>
        <v>4.1730912724240864E-2</v>
      </c>
      <c r="AL21" s="27"/>
    </row>
    <row r="22" spans="1:38" x14ac:dyDescent="0.45">
      <c r="A22" s="18" t="str">
        <f t="shared" si="6"/>
        <v/>
      </c>
      <c r="B22" s="23">
        <f>Итог!U23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5.1487030691112841</v>
      </c>
      <c r="G22" s="24">
        <f t="shared" si="22"/>
        <v>6.3573065046319375</v>
      </c>
      <c r="H22" s="24">
        <f t="shared" si="11"/>
        <v>8.4581535806729971</v>
      </c>
      <c r="I22" s="24">
        <f t="shared" si="12"/>
        <v>9.6492128289366725</v>
      </c>
      <c r="J22" s="24">
        <f t="shared" si="13"/>
        <v>12.812262977156227</v>
      </c>
      <c r="K22" s="24">
        <f t="shared" si="14"/>
        <v>22.330089894300116</v>
      </c>
      <c r="L22" s="24">
        <f t="shared" si="15"/>
        <v>34.902917966599375</v>
      </c>
      <c r="M22" s="24">
        <f t="shared" si="16"/>
        <v>40.516023987619349</v>
      </c>
      <c r="N22" s="24">
        <f t="shared" si="17"/>
        <v>54.107526881720638</v>
      </c>
      <c r="O22" s="24">
        <f t="shared" si="18"/>
        <v>69.795000000000428</v>
      </c>
      <c r="P22" s="24">
        <f t="shared" si="19"/>
        <v>120.79772424646001</v>
      </c>
      <c r="Q22" s="24" t="e">
        <f t="shared" si="20"/>
        <v>#DIV/0!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8.9644367088028823E-2</v>
      </c>
      <c r="AJ22" s="19">
        <f t="shared" si="4"/>
        <v>4.7619047619047616E-2</v>
      </c>
      <c r="AK22" s="19">
        <f t="shared" ca="1" si="5"/>
        <v>4.4126585442430269E-2</v>
      </c>
      <c r="AL22" s="27"/>
    </row>
    <row r="23" spans="1:38" x14ac:dyDescent="0.45">
      <c r="A23" s="18" t="str">
        <f t="shared" si="6"/>
        <v/>
      </c>
      <c r="B23" s="23">
        <f>Итог!U24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5.406138222566848</v>
      </c>
      <c r="G23" s="24">
        <f t="shared" si="22"/>
        <v>6.6919015838230926</v>
      </c>
      <c r="H23" s="24">
        <f t="shared" si="11"/>
        <v>8.9280510018214976</v>
      </c>
      <c r="I23" s="24">
        <f t="shared" si="12"/>
        <v>10.216813583580004</v>
      </c>
      <c r="J23" s="24">
        <f t="shared" si="13"/>
        <v>13.613029413228491</v>
      </c>
      <c r="K23" s="24">
        <f t="shared" si="14"/>
        <v>23.81876255392012</v>
      </c>
      <c r="L23" s="24">
        <f t="shared" si="15"/>
        <v>37.395983535642195</v>
      </c>
      <c r="M23" s="24">
        <f t="shared" si="16"/>
        <v>43.632641217436216</v>
      </c>
      <c r="N23" s="24">
        <f t="shared" si="17"/>
        <v>58.616487455197358</v>
      </c>
      <c r="O23" s="24">
        <f t="shared" si="18"/>
        <v>76.14000000000047</v>
      </c>
      <c r="P23" s="24">
        <f t="shared" si="19"/>
        <v>132.877496671106</v>
      </c>
      <c r="Q23" s="24" t="e">
        <f t="shared" si="20"/>
        <v>#DIV/0!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8.9644367088028823E-2</v>
      </c>
      <c r="AJ23" s="19">
        <f t="shared" si="4"/>
        <v>4.5454545454545456E-2</v>
      </c>
      <c r="AK23" s="19">
        <f t="shared" ca="1" si="5"/>
        <v>4.6294098854125429E-2</v>
      </c>
      <c r="AL23" s="27"/>
    </row>
    <row r="24" spans="1:38" x14ac:dyDescent="0.45">
      <c r="A24" s="18" t="str">
        <f t="shared" si="6"/>
        <v/>
      </c>
      <c r="B24" s="23">
        <f>Итог!U25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5.6635733760224118</v>
      </c>
      <c r="G24" s="24">
        <f t="shared" si="22"/>
        <v>7.026496663014246</v>
      </c>
      <c r="H24" s="24">
        <f t="shared" si="11"/>
        <v>9.3979484229699963</v>
      </c>
      <c r="I24" s="24">
        <f t="shared" si="12"/>
        <v>10.784414338223339</v>
      </c>
      <c r="J24" s="24">
        <f t="shared" si="13"/>
        <v>14.413795849300755</v>
      </c>
      <c r="K24" s="24">
        <f t="shared" si="14"/>
        <v>25.307435213540131</v>
      </c>
      <c r="L24" s="24">
        <f t="shared" si="15"/>
        <v>39.889049104685</v>
      </c>
      <c r="M24" s="24">
        <f t="shared" si="16"/>
        <v>46.749258447253091</v>
      </c>
      <c r="N24" s="24">
        <f t="shared" si="17"/>
        <v>63.125448028674079</v>
      </c>
      <c r="O24" s="24">
        <f t="shared" si="18"/>
        <v>82.485000000000497</v>
      </c>
      <c r="P24" s="24">
        <f t="shared" si="19"/>
        <v>144.957269095752</v>
      </c>
      <c r="Q24" s="24" t="e">
        <f t="shared" si="20"/>
        <v>#DIV/0!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8.9644367088028823E-2</v>
      </c>
      <c r="AJ24" s="19">
        <f t="shared" si="4"/>
        <v>4.3478260869565216E-2</v>
      </c>
      <c r="AK24" s="19">
        <f t="shared" ca="1" si="5"/>
        <v>4.8264565592030136E-2</v>
      </c>
      <c r="AL24" s="27"/>
    </row>
    <row r="25" spans="1:38" x14ac:dyDescent="0.45">
      <c r="A25" s="18" t="str">
        <f t="shared" si="6"/>
        <v/>
      </c>
      <c r="B25" s="23">
        <f>Итог!U26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5.9210085294779766</v>
      </c>
      <c r="G25" s="24">
        <f t="shared" si="22"/>
        <v>7.3610917422054012</v>
      </c>
      <c r="H25" s="24">
        <f t="shared" si="11"/>
        <v>9.8678458441184969</v>
      </c>
      <c r="I25" s="24">
        <f t="shared" si="12"/>
        <v>11.352015092866672</v>
      </c>
      <c r="J25" s="24">
        <f t="shared" si="13"/>
        <v>15.214562285373018</v>
      </c>
      <c r="K25" s="24">
        <f t="shared" si="14"/>
        <v>26.796107873160139</v>
      </c>
      <c r="L25" s="24">
        <f t="shared" si="15"/>
        <v>42.382114673727813</v>
      </c>
      <c r="M25" s="24">
        <f t="shared" si="16"/>
        <v>49.865875677069965</v>
      </c>
      <c r="N25" s="24">
        <f t="shared" si="17"/>
        <v>67.634408602150799</v>
      </c>
      <c r="O25" s="24">
        <f t="shared" si="18"/>
        <v>88.830000000000553</v>
      </c>
      <c r="P25" s="24">
        <f t="shared" si="19"/>
        <v>157.03704152039802</v>
      </c>
      <c r="Q25" s="24" t="e">
        <f t="shared" si="20"/>
        <v>#DIV/0!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8.9644367088028823E-2</v>
      </c>
      <c r="AJ25" s="19">
        <f t="shared" si="4"/>
        <v>4.1666666666666664E-2</v>
      </c>
      <c r="AK25" s="19">
        <f t="shared" ca="1" si="5"/>
        <v>5.0063687396203989E-2</v>
      </c>
      <c r="AL25" s="27"/>
    </row>
    <row r="26" spans="1:38" x14ac:dyDescent="0.45">
      <c r="A26" s="18" t="str">
        <f t="shared" si="6"/>
        <v/>
      </c>
      <c r="B26" s="23">
        <f>Итог!U27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6.1784436829335396</v>
      </c>
      <c r="G26" s="24">
        <f t="shared" si="22"/>
        <v>7.6956868213965564</v>
      </c>
      <c r="H26" s="24">
        <f t="shared" si="11"/>
        <v>10.337743265266997</v>
      </c>
      <c r="I26" s="24">
        <f t="shared" si="12"/>
        <v>11.919615847510006</v>
      </c>
      <c r="J26" s="24">
        <f t="shared" si="13"/>
        <v>16.015328721445286</v>
      </c>
      <c r="K26" s="24">
        <f t="shared" si="14"/>
        <v>28.284780532780143</v>
      </c>
      <c r="L26" s="24">
        <f t="shared" si="15"/>
        <v>44.875180242770632</v>
      </c>
      <c r="M26" s="24">
        <f t="shared" si="16"/>
        <v>52.98249290688684</v>
      </c>
      <c r="N26" s="24">
        <f t="shared" si="17"/>
        <v>72.143369175627512</v>
      </c>
      <c r="O26" s="24">
        <f t="shared" si="18"/>
        <v>95.17500000000058</v>
      </c>
      <c r="P26" s="24">
        <f t="shared" si="19"/>
        <v>169.11681394504399</v>
      </c>
      <c r="Q26" s="24" t="e">
        <f t="shared" si="20"/>
        <v>#DIV/0!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8.9644367088028823E-2</v>
      </c>
      <c r="AJ26" s="19">
        <f t="shared" si="4"/>
        <v>0.04</v>
      </c>
      <c r="AK26" s="19">
        <f t="shared" ca="1" si="5"/>
        <v>5.1712882383363357E-2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4</v>
      </c>
      <c r="B28" s="34"/>
      <c r="C28" s="35">
        <f ca="1">SUM(INDIRECT("c2:c"&amp;A28))</f>
        <v>0.58500924986572778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HYCdIc+AhCtd7BtHkzbe6nlVeKLjmAGZgm6S6kKTbNI6vU/LFHQQmgrst52CsYaA3WpDEt2u5Frj9T72fgK6ew==" saltValue="9RpUelmRwvJnwWsl8RmsGw==" spinCount="100000" sheet="1" formatCell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7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Итог!V3</f>
        <v>0.26169331711406224</v>
      </c>
      <c r="C2" s="23">
        <f>LARGE($B$2:$B$26,ROW(A2)-1)</f>
        <v>0.26500860335688486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0.26500860335688486</v>
      </c>
      <c r="AE2" s="19"/>
      <c r="AF2" s="20">
        <v>1</v>
      </c>
      <c r="AG2" s="26">
        <f t="shared" ref="AG2:AG16" ca="1" si="0">C2/SUM(INDIRECT("C$2:C$"&amp;$A$28))</f>
        <v>0.50314721298135601</v>
      </c>
      <c r="AH2" s="19">
        <f ca="1">AF2*AG2</f>
        <v>0.50314721298135601</v>
      </c>
      <c r="AI2" s="19">
        <f ca="1">1/(2*SUM(AH$2:AH2)-1)</f>
        <v>158.87072243346245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Итог!V4</f>
        <v>0.26500860335688486</v>
      </c>
      <c r="C3" s="23">
        <f t="shared" ref="C3:C26" si="1">LARGE($B$2:$B$26,ROW(A3)-1)</f>
        <v>0.26169331711406224</v>
      </c>
      <c r="D3" s="28">
        <f t="shared" ref="D3:D26" si="2">E3*(1/(AF3*(AF3-1)))</f>
        <v>0.50633429672447006</v>
      </c>
      <c r="E3" s="29">
        <f>SUM(F3:AC3)</f>
        <v>1.0126685934489401</v>
      </c>
      <c r="F3" s="24">
        <f>(C$2/F$27)/((SUM(C$2:C3)-C$2)/(AF3-F$27))</f>
        <v>1.0126685934489401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0.5267019204709471</v>
      </c>
      <c r="AE3" s="19"/>
      <c r="AF3" s="20">
        <v>2</v>
      </c>
      <c r="AG3" s="26">
        <f t="shared" ca="1" si="0"/>
        <v>0.49685278701864399</v>
      </c>
      <c r="AH3" s="19">
        <f t="shared" ref="AH3:AH26" ca="1" si="3">AF3*AG3</f>
        <v>0.99370557403728799</v>
      </c>
      <c r="AI3" s="19">
        <f ca="1">1/(2*SUM(AH$2:AH3)-1)</f>
        <v>0.50157857460115474</v>
      </c>
      <c r="AJ3" s="19">
        <f t="shared" ref="AJ3:AJ26" si="4">1/AF3</f>
        <v>0.5</v>
      </c>
      <c r="AK3" s="19">
        <f t="shared" ref="AK3:AK26" ca="1" si="5">(AI3-AJ3)/(1-AJ3)</f>
        <v>3.1571492023094727E-3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Итог!V5</f>
        <v>0.14115177834223083</v>
      </c>
      <c r="C4" s="23">
        <f t="shared" si="1"/>
        <v>0.14115177834223083</v>
      </c>
      <c r="D4" s="37">
        <f t="shared" si="2"/>
        <v>0.53023564189273265</v>
      </c>
      <c r="E4" s="29">
        <f t="shared" ref="E4:E26" si="7">SUM(F4:AC4)</f>
        <v>3.1814138513563961</v>
      </c>
      <c r="F4" s="24">
        <f t="shared" ref="F4:F16" si="8">(AD$2/F$27)/((AD4-AD$2)/(AF4-F$27))</f>
        <v>1.3156848939998433</v>
      </c>
      <c r="G4" s="24">
        <f t="shared" ref="G4:G16" si="9">(AD$3/G$27)/((AD4-AD$3)/(AF4-G$27))</f>
        <v>1.865728957356553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0.66785369881317791</v>
      </c>
      <c r="AE4" s="30">
        <f t="shared" ref="AE4:AE26" si="10">D4-D3</f>
        <v>2.3901345168262589E-2</v>
      </c>
      <c r="AF4" s="20">
        <v>3</v>
      </c>
      <c r="AG4" s="26">
        <f t="shared" ca="1" si="0"/>
        <v>0.26799176698657351</v>
      </c>
      <c r="AH4" s="19">
        <f t="shared" ca="1" si="3"/>
        <v>0.80397530095972058</v>
      </c>
      <c r="AI4" s="19">
        <f ca="1">1/(2*SUM(AH$2:AH4)-1)</f>
        <v>0.27765004518632713</v>
      </c>
      <c r="AJ4" s="19">
        <f t="shared" si="4"/>
        <v>0.33333333333333331</v>
      </c>
      <c r="AK4" s="19">
        <f t="shared" ca="1" si="5"/>
        <v>-8.352493222050926E-2</v>
      </c>
      <c r="AL4" s="27"/>
    </row>
    <row r="5" spans="1:38" x14ac:dyDescent="0.45">
      <c r="A5" s="18">
        <f t="shared" si="6"/>
        <v>5</v>
      </c>
      <c r="B5" s="23">
        <f>Итог!V6</f>
        <v>0.1029440498175332</v>
      </c>
      <c r="C5" s="23">
        <f t="shared" si="1"/>
        <v>0.1029440498175332</v>
      </c>
      <c r="D5" s="37">
        <f t="shared" si="2"/>
        <v>0.49101106408129624</v>
      </c>
      <c r="E5" s="29">
        <f t="shared" si="7"/>
        <v>5.8921327689755554</v>
      </c>
      <c r="F5" s="24">
        <f t="shared" si="8"/>
        <v>1.571852258000199</v>
      </c>
      <c r="G5" s="24">
        <f t="shared" si="9"/>
        <v>2.157766990291262</v>
      </c>
      <c r="H5" s="24">
        <f t="shared" ref="H5:H26" si="11">(AD$4/H$27)/((AD5-AD$4)/(AF5-H$27))</f>
        <v>2.1625135206840946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0.77079774863071115</v>
      </c>
      <c r="AE5" s="30">
        <f t="shared" si="10"/>
        <v>-3.9224577811436401E-2</v>
      </c>
      <c r="AF5" s="20">
        <v>4</v>
      </c>
      <c r="AG5" s="26">
        <f t="shared" ca="1" si="0"/>
        <v>0.19545030275470887</v>
      </c>
      <c r="AH5" s="19">
        <f t="shared" ca="1" si="3"/>
        <v>0.78180121101883548</v>
      </c>
      <c r="AI5" s="19">
        <f ca="1">1/(2*SUM(AH$2:AH5)-1)</f>
        <v>0.19360114910573623</v>
      </c>
      <c r="AJ5" s="19">
        <f t="shared" si="4"/>
        <v>0.25</v>
      </c>
      <c r="AK5" s="19">
        <f t="shared" ca="1" si="5"/>
        <v>-7.5198467859018361E-2</v>
      </c>
      <c r="AL5" s="27"/>
    </row>
    <row r="6" spans="1:38" x14ac:dyDescent="0.45">
      <c r="A6" s="18" t="b">
        <f t="shared" si="6"/>
        <v>0</v>
      </c>
      <c r="B6" s="23">
        <f>Итог!V7</f>
        <v>5.5754794874542254E-2</v>
      </c>
      <c r="C6" s="23">
        <f t="shared" si="1"/>
        <v>5.5754794874542254E-2</v>
      </c>
      <c r="D6" s="37">
        <f t="shared" si="2"/>
        <v>0.53921347693063237</v>
      </c>
      <c r="E6" s="29">
        <f t="shared" si="7"/>
        <v>10.784269538612648</v>
      </c>
      <c r="F6" s="24">
        <f t="shared" si="8"/>
        <v>1.8877140997149073</v>
      </c>
      <c r="G6" s="24">
        <f t="shared" si="9"/>
        <v>2.6348215411779541</v>
      </c>
      <c r="H6" s="24">
        <f t="shared" si="11"/>
        <v>2.8055390073738686</v>
      </c>
      <c r="I6" s="24">
        <f t="shared" ref="I6:I26" si="12">($AD$5/I$27)/((AD6-$AD$5)/(AF6-I$27))</f>
        <v>3.4561948903459183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0.82655254350525342</v>
      </c>
      <c r="AE6" s="30">
        <f t="shared" si="10"/>
        <v>4.8202412849336129E-2</v>
      </c>
      <c r="AF6" s="20">
        <v>5</v>
      </c>
      <c r="AG6" s="26">
        <f t="shared" ca="1" si="0"/>
        <v>0.10585644879496446</v>
      </c>
      <c r="AH6" s="19">
        <f t="shared" ca="1" si="3"/>
        <v>0.52928224397482226</v>
      </c>
      <c r="AI6" s="19">
        <f ca="1">1/(2*SUM(AH$2:AH6)-1)</f>
        <v>0.1606729475100942</v>
      </c>
      <c r="AJ6" s="19">
        <f t="shared" si="4"/>
        <v>0.2</v>
      </c>
      <c r="AK6" s="19">
        <f t="shared" ca="1" si="5"/>
        <v>-4.9158815612382264E-2</v>
      </c>
      <c r="AL6" s="27"/>
    </row>
    <row r="7" spans="1:38" x14ac:dyDescent="0.45">
      <c r="A7" s="18" t="b">
        <f t="shared" si="6"/>
        <v>0</v>
      </c>
      <c r="B7" s="23">
        <f>Итог!V8</f>
        <v>5.4601377797666696E-2</v>
      </c>
      <c r="C7" s="23">
        <f t="shared" si="1"/>
        <v>5.4601377797666696E-2</v>
      </c>
      <c r="D7" s="37">
        <f t="shared" si="2"/>
        <v>0.49244719800538977</v>
      </c>
      <c r="E7" s="29">
        <f t="shared" si="7"/>
        <v>14.773415940161694</v>
      </c>
      <c r="F7" s="24">
        <f t="shared" si="8"/>
        <v>2.1505365344681198</v>
      </c>
      <c r="G7" s="24">
        <f t="shared" si="9"/>
        <v>2.9719223998435189</v>
      </c>
      <c r="H7" s="24">
        <f t="shared" si="11"/>
        <v>3.1310501743395762</v>
      </c>
      <c r="I7" s="24">
        <f t="shared" si="12"/>
        <v>3.4923182363355978</v>
      </c>
      <c r="J7" s="24">
        <f t="shared" ref="J7:J26" si="13">($AD$6/J$27)/((AD7-$AD$6)/(AF7-J$27))</f>
        <v>3.0275885951748807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0.88115392130292014</v>
      </c>
      <c r="AE7" s="30">
        <f t="shared" si="10"/>
        <v>-4.6766278925242599E-2</v>
      </c>
      <c r="AF7" s="20">
        <v>6</v>
      </c>
      <c r="AG7" s="26">
        <f t="shared" ca="1" si="0"/>
        <v>0.10366656295622623</v>
      </c>
      <c r="AH7" s="19">
        <f t="shared" ca="1" si="3"/>
        <v>0.62199937773735736</v>
      </c>
      <c r="AI7" s="19">
        <f ca="1">1/(2*SUM(AH$2:AH7)-1)</f>
        <v>0.13390785442332098</v>
      </c>
      <c r="AJ7" s="19">
        <f t="shared" si="4"/>
        <v>0.16666666666666666</v>
      </c>
      <c r="AK7" s="19">
        <f t="shared" ca="1" si="5"/>
        <v>-3.9310574692014807E-2</v>
      </c>
      <c r="AL7" s="27"/>
    </row>
    <row r="8" spans="1:38" x14ac:dyDescent="0.45">
      <c r="A8" s="18">
        <f t="shared" si="6"/>
        <v>8</v>
      </c>
      <c r="B8" s="23">
        <f>Итог!V9</f>
        <v>3.7961918327986434E-2</v>
      </c>
      <c r="C8" s="23">
        <f t="shared" si="1"/>
        <v>3.7961918327986434E-2</v>
      </c>
      <c r="D8" s="37">
        <f t="shared" si="2"/>
        <v>0.49210736290522306</v>
      </c>
      <c r="E8" s="29">
        <f t="shared" si="7"/>
        <v>20.668509242019368</v>
      </c>
      <c r="F8" s="24">
        <f t="shared" si="8"/>
        <v>2.430873000578146</v>
      </c>
      <c r="G8" s="24">
        <f t="shared" si="9"/>
        <v>3.3555252168326368</v>
      </c>
      <c r="H8" s="24">
        <f t="shared" si="11"/>
        <v>3.5439943141435664</v>
      </c>
      <c r="I8" s="24">
        <f t="shared" si="12"/>
        <v>3.8976925038245778</v>
      </c>
      <c r="J8" s="24">
        <f t="shared" si="13"/>
        <v>3.5718371237913642</v>
      </c>
      <c r="K8" s="24">
        <f>($AD$7/K$27)/((AD8-$AD$7)/(AF8-K$27))</f>
        <v>3.8685870828490767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0.91911583963090659</v>
      </c>
      <c r="AE8" s="30">
        <f t="shared" si="10"/>
        <v>-3.3983510016671881E-4</v>
      </c>
      <c r="AF8" s="20">
        <v>7</v>
      </c>
      <c r="AG8" s="26">
        <f t="shared" ca="1" si="0"/>
        <v>7.2074767249838453E-2</v>
      </c>
      <c r="AH8" s="19">
        <f t="shared" ca="1" si="3"/>
        <v>0.50452337074886922</v>
      </c>
      <c r="AI8" s="19">
        <f ca="1">1/(2*SUM(AH$2:AH8)-1)</f>
        <v>0.11796809048276483</v>
      </c>
      <c r="AJ8" s="19">
        <f t="shared" si="4"/>
        <v>0.14285714285714285</v>
      </c>
      <c r="AK8" s="19">
        <f t="shared" ca="1" si="5"/>
        <v>-2.9037227770107692E-2</v>
      </c>
      <c r="AL8" s="27"/>
    </row>
    <row r="9" spans="1:38" x14ac:dyDescent="0.45">
      <c r="A9" s="18">
        <f t="shared" si="6"/>
        <v>9</v>
      </c>
      <c r="B9" s="23">
        <f>Итог!V10</f>
        <v>1.4345230967042525E-2</v>
      </c>
      <c r="C9" s="23">
        <f t="shared" si="1"/>
        <v>2.1927530111749097E-2</v>
      </c>
      <c r="D9" s="37">
        <f t="shared" si="2"/>
        <v>0.54256288411755538</v>
      </c>
      <c r="E9" s="29">
        <f t="shared" si="7"/>
        <v>30.383521510583101</v>
      </c>
      <c r="F9" s="24">
        <f t="shared" si="8"/>
        <v>2.7440308039418597</v>
      </c>
      <c r="G9" s="24">
        <f t="shared" si="9"/>
        <v>3.8135353443161586</v>
      </c>
      <c r="H9" s="24">
        <f t="shared" si="11"/>
        <v>4.0744201427340947</v>
      </c>
      <c r="I9" s="24">
        <f t="shared" si="12"/>
        <v>4.5275628447669458</v>
      </c>
      <c r="J9" s="24">
        <f t="shared" si="13"/>
        <v>4.3316267547481413</v>
      </c>
      <c r="K9" s="24">
        <f>($AD$7/K$27)/((AD9-$AD$7)/(AF9-K$27))</f>
        <v>4.9043359292780462</v>
      </c>
      <c r="L9" s="24">
        <f>($AD$8/L$27)/((AD9-$AD$8)/(AF9-L$27))</f>
        <v>5.9880096907978526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0.94104336974265568</v>
      </c>
      <c r="AE9" s="30">
        <f t="shared" si="10"/>
        <v>5.0455521212332322E-2</v>
      </c>
      <c r="AF9" s="20">
        <v>8</v>
      </c>
      <c r="AG9" s="26">
        <f t="shared" ca="1" si="0"/>
        <v>4.163176411459206E-2</v>
      </c>
      <c r="AH9" s="19">
        <f t="shared" ca="1" si="3"/>
        <v>0.33305411291673648</v>
      </c>
      <c r="AI9" s="19">
        <f ca="1">1/(2*SUM(AH$2:AH9)-1)</f>
        <v>0.10937356846874909</v>
      </c>
      <c r="AJ9" s="19">
        <f t="shared" si="4"/>
        <v>0.125</v>
      </c>
      <c r="AK9" s="19">
        <f t="shared" ca="1" si="5"/>
        <v>-1.7858778892858189E-2</v>
      </c>
      <c r="AL9" s="27"/>
    </row>
    <row r="10" spans="1:38" x14ac:dyDescent="0.45">
      <c r="A10" s="18">
        <f t="shared" si="6"/>
        <v>10</v>
      </c>
      <c r="B10" s="23">
        <f>Итог!V11</f>
        <v>1.5908331705103397E-2</v>
      </c>
      <c r="C10" s="23">
        <f t="shared" si="1"/>
        <v>1.5908331705103397E-2</v>
      </c>
      <c r="D10" s="37">
        <f t="shared" si="2"/>
        <v>0.58837430418005054</v>
      </c>
      <c r="E10" s="29">
        <f t="shared" si="7"/>
        <v>42.362949900963642</v>
      </c>
      <c r="F10" s="24">
        <f t="shared" si="8"/>
        <v>3.063935217656649</v>
      </c>
      <c r="G10" s="24">
        <f t="shared" si="9"/>
        <v>4.2846197793826803</v>
      </c>
      <c r="H10" s="24">
        <f t="shared" si="11"/>
        <v>4.6202581320310436</v>
      </c>
      <c r="I10" s="24">
        <f t="shared" si="12"/>
        <v>5.1758083629591995</v>
      </c>
      <c r="J10" s="24">
        <f t="shared" si="13"/>
        <v>5.0709072453961026</v>
      </c>
      <c r="K10" s="24">
        <f>($AD$7/K$27)/((AD10-$AD$7)/(AF10-K$27))</f>
        <v>5.8125311824380486</v>
      </c>
      <c r="L10" s="24">
        <f>($AD$8/L$27)/((AD10-$AD$8)/(AF10-L$27))</f>
        <v>6.9406249256324211</v>
      </c>
      <c r="M10" s="24">
        <f>($AD$9/M$27)/((AD10-$AD$9)/(AF10-M$27))</f>
        <v>7.3942650554675033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0.9569517014477591</v>
      </c>
      <c r="AE10" s="30">
        <f t="shared" si="10"/>
        <v>4.5811420062495167E-2</v>
      </c>
      <c r="AF10" s="20">
        <v>9</v>
      </c>
      <c r="AG10" s="26">
        <f t="shared" ca="1" si="0"/>
        <v>3.020367134959194E-2</v>
      </c>
      <c r="AH10" s="19">
        <f t="shared" ca="1" si="3"/>
        <v>0.27183304214632747</v>
      </c>
      <c r="AI10" s="19">
        <f ca="1">1/(2*SUM(AH$2:AH10)-1)</f>
        <v>0.10323494022043944</v>
      </c>
      <c r="AJ10" s="19">
        <f t="shared" si="4"/>
        <v>0.1111111111111111</v>
      </c>
      <c r="AK10" s="19">
        <f t="shared" ca="1" si="5"/>
        <v>-8.8606922520056211E-3</v>
      </c>
      <c r="AL10" s="27"/>
    </row>
    <row r="11" spans="1:38" x14ac:dyDescent="0.45">
      <c r="A11" s="18">
        <f t="shared" si="6"/>
        <v>11</v>
      </c>
      <c r="B11" s="23">
        <f>Итог!V12</f>
        <v>2.1927530111749097E-2</v>
      </c>
      <c r="C11" s="23">
        <f t="shared" si="1"/>
        <v>1.4345230967042525E-2</v>
      </c>
      <c r="D11" s="37">
        <f t="shared" si="2"/>
        <v>0.59980062326712691</v>
      </c>
      <c r="E11" s="29">
        <f t="shared" si="7"/>
        <v>53.982056094041418</v>
      </c>
      <c r="F11" s="24">
        <f t="shared" si="8"/>
        <v>3.3769175166653276</v>
      </c>
      <c r="G11" s="24">
        <f t="shared" si="9"/>
        <v>4.7387119182296304</v>
      </c>
      <c r="H11" s="24">
        <f t="shared" si="11"/>
        <v>5.1354755178907698</v>
      </c>
      <c r="I11" s="24">
        <f t="shared" si="12"/>
        <v>5.7665901732105223</v>
      </c>
      <c r="J11" s="24">
        <f t="shared" si="13"/>
        <v>5.7104289135641171</v>
      </c>
      <c r="K11" s="24">
        <f>($AD$7/K$27)/((AD11-$AD$7)/(AF11-K$27))</f>
        <v>6.516710949517547</v>
      </c>
      <c r="L11" s="24">
        <f>($AD$8/L$27)/((AD11-$AD$8)/(AF11-L$27))</f>
        <v>7.5488413024347292</v>
      </c>
      <c r="M11" s="24">
        <f>($AD$9/M$27)/((AD11-$AD$9)/(AF11-M$27))</f>
        <v>7.7763020833333236</v>
      </c>
      <c r="N11" s="24">
        <f>($AD$10/N$27)/((AD11-$AD$10)/(AF11-N$27))</f>
        <v>7.4120777191954605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0.97129693241480164</v>
      </c>
      <c r="AE11" s="30">
        <f t="shared" si="10"/>
        <v>1.1426319087076364E-2</v>
      </c>
      <c r="AF11" s="20">
        <v>10</v>
      </c>
      <c r="AG11" s="26">
        <f t="shared" ca="1" si="0"/>
        <v>2.7235957207476725E-2</v>
      </c>
      <c r="AH11" s="19">
        <f t="shared" ca="1" si="3"/>
        <v>0.27235957207476724</v>
      </c>
      <c r="AI11" s="19">
        <f ca="1">1/(2*SUM(AH$2:AH11)-1)</f>
        <v>9.7738697581503498E-2</v>
      </c>
      <c r="AJ11" s="19">
        <f t="shared" si="4"/>
        <v>0.1</v>
      </c>
      <c r="AK11" s="19">
        <f t="shared" ca="1" si="5"/>
        <v>-2.5125582427738976E-3</v>
      </c>
      <c r="AL11" s="27"/>
    </row>
    <row r="12" spans="1:38" x14ac:dyDescent="0.45">
      <c r="A12" s="18" t="b">
        <f t="shared" si="6"/>
        <v>0</v>
      </c>
      <c r="B12" s="23">
        <f>Итог!V13</f>
        <v>6.1452549177796406E-3</v>
      </c>
      <c r="C12" s="23">
        <f t="shared" si="1"/>
        <v>1.1603501849879301E-2</v>
      </c>
      <c r="D12" s="37">
        <f t="shared" si="2"/>
        <v>0.61537549991908647</v>
      </c>
      <c r="E12" s="29">
        <f t="shared" si="7"/>
        <v>67.691304991099514</v>
      </c>
      <c r="F12" s="24">
        <f t="shared" si="8"/>
        <v>3.691483757682176</v>
      </c>
      <c r="G12" s="24">
        <f t="shared" si="9"/>
        <v>5.1954545454545435</v>
      </c>
      <c r="H12" s="24">
        <f t="shared" si="11"/>
        <v>5.6529492180987591</v>
      </c>
      <c r="I12" s="24">
        <f t="shared" si="12"/>
        <v>6.3596368715083758</v>
      </c>
      <c r="J12" s="24">
        <f t="shared" si="13"/>
        <v>6.3439490445859832</v>
      </c>
      <c r="K12" s="24">
        <f>($AD$7/K$27)/((AD12-$AD$7)/(AF12-K$27))</f>
        <v>7.2169051601313194</v>
      </c>
      <c r="L12" s="24">
        <f>($AD$8/L$27)/((AD12-$AD$8)/(AF12-L$27))</f>
        <v>8.2341050254093648</v>
      </c>
      <c r="M12" s="24">
        <f>($AD$9/M$27)/((AD12-$AD$9)/(AF12-M$27))</f>
        <v>8.4308650805601388</v>
      </c>
      <c r="N12" s="24">
        <f>($AD$10/N$27)/((AD12-$AD$10)/(AF12-N$27))</f>
        <v>8.1952338542088157</v>
      </c>
      <c r="O12" s="24">
        <f>($AD$11/O$27)/((AD12-$AD$11)/(AF12-O$27))</f>
        <v>8.3707224334600419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0.98290043426468099</v>
      </c>
      <c r="AE12" s="30">
        <f t="shared" si="10"/>
        <v>1.5574876651959557E-2</v>
      </c>
      <c r="AF12" s="20">
        <v>11</v>
      </c>
      <c r="AG12" s="26">
        <f t="shared" ca="1" si="0"/>
        <v>2.2030490869492377E-2</v>
      </c>
      <c r="AH12" s="19">
        <f t="shared" ca="1" si="3"/>
        <v>0.24233539956441616</v>
      </c>
      <c r="AI12" s="19">
        <f ca="1">1/(2*SUM(AH$2:AH12)-1)</f>
        <v>9.3318116440497784E-2</v>
      </c>
      <c r="AJ12" s="19">
        <f t="shared" si="4"/>
        <v>9.0909090909090912E-2</v>
      </c>
      <c r="AK12" s="19">
        <f t="shared" ca="1" si="5"/>
        <v>2.6499280845475592E-3</v>
      </c>
      <c r="AL12" s="27"/>
    </row>
    <row r="13" spans="1:38" x14ac:dyDescent="0.45">
      <c r="A13" s="18">
        <f t="shared" si="6"/>
        <v>13</v>
      </c>
      <c r="B13" s="23">
        <f>Итог!V14</f>
        <v>1.1603501849879301E-2</v>
      </c>
      <c r="C13" s="23">
        <f t="shared" si="1"/>
        <v>1.0954310817539503E-2</v>
      </c>
      <c r="D13" s="37">
        <f t="shared" si="2"/>
        <v>0.6101156790988137</v>
      </c>
      <c r="E13" s="29">
        <f t="shared" si="7"/>
        <v>80.535269641043413</v>
      </c>
      <c r="F13" s="24">
        <f t="shared" si="8"/>
        <v>3.9996022068870087</v>
      </c>
      <c r="G13" s="24">
        <f t="shared" si="9"/>
        <v>5.6373620443077233</v>
      </c>
      <c r="H13" s="24">
        <f t="shared" si="11"/>
        <v>6.145873209210599</v>
      </c>
      <c r="I13" s="24">
        <f t="shared" si="12"/>
        <v>6.9112178581520167</v>
      </c>
      <c r="J13" s="24">
        <f t="shared" si="13"/>
        <v>6.9166666666666616</v>
      </c>
      <c r="K13" s="24">
        <f t="shared" ref="K13:K26" si="14">($AD$7/K$27)/((AD13-$AD$7)/(AF13-K$27))</f>
        <v>7.8185224540014477</v>
      </c>
      <c r="L13" s="24">
        <f t="shared" ref="L13:L26" si="15">($AD$8/L$27)/((AD13-$AD$8)/(AF13-L$27))</f>
        <v>8.7840638026166697</v>
      </c>
      <c r="M13" s="24">
        <f t="shared" ref="M13:M26" si="16">($AD$9/M$27)/((AD13-$AD$9)/(AF13-M$27))</f>
        <v>8.9094760711301912</v>
      </c>
      <c r="N13" s="24">
        <f t="shared" ref="N13:N26" si="17">($AD$10/N$27)/((AD13-$AD$10)/(AF13-N$27))</f>
        <v>8.6438371762026609</v>
      </c>
      <c r="O13" s="24">
        <f>($AD$11/O$27)/((AD13-$AD$11)/(AF13-O$27))</f>
        <v>8.6116233584800046</v>
      </c>
      <c r="P13" s="24">
        <f>($AD$12/P$27)/((AD13-$AD$12)/(AF13-P$27))</f>
        <v>8.1570247933884303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0.99385474508222049</v>
      </c>
      <c r="AE13" s="30">
        <f t="shared" si="10"/>
        <v>-5.2598208202727648E-3</v>
      </c>
      <c r="AF13" s="20">
        <v>12</v>
      </c>
      <c r="AG13" s="26">
        <f t="shared" ca="1" si="0"/>
        <v>2.0797932173371947E-2</v>
      </c>
      <c r="AH13" s="19">
        <f t="shared" ca="1" si="3"/>
        <v>0.24957518608046336</v>
      </c>
      <c r="AI13" s="19">
        <f ca="1">1/(2*SUM(AH$2:AH13)-1)</f>
        <v>8.9164838541711131E-2</v>
      </c>
      <c r="AJ13" s="19">
        <f t="shared" si="4"/>
        <v>8.3333333333333329E-2</v>
      </c>
      <c r="AK13" s="19">
        <f t="shared" ca="1" si="5"/>
        <v>6.3616420455030569E-3</v>
      </c>
      <c r="AL13" s="27"/>
    </row>
    <row r="14" spans="1:38" x14ac:dyDescent="0.45">
      <c r="A14" s="18" t="str">
        <f t="shared" si="6"/>
        <v/>
      </c>
      <c r="B14" s="23">
        <f>Итог!V15</f>
        <v>1.0954310817539503E-2</v>
      </c>
      <c r="C14" s="23">
        <f t="shared" si="1"/>
        <v>6.1452549177796406E-3</v>
      </c>
      <c r="D14" s="37">
        <f t="shared" si="2"/>
        <v>0.67094315155008788</v>
      </c>
      <c r="E14" s="29">
        <f t="shared" si="7"/>
        <v>104.66713164181371</v>
      </c>
      <c r="F14" s="24">
        <f t="shared" si="8"/>
        <v>4.326721720562885</v>
      </c>
      <c r="G14" s="24">
        <f t="shared" si="9"/>
        <v>6.1205838094096618</v>
      </c>
      <c r="H14" s="24">
        <f t="shared" si="11"/>
        <v>6.7024048983516078</v>
      </c>
      <c r="I14" s="24">
        <f t="shared" si="12"/>
        <v>7.5666575003437293</v>
      </c>
      <c r="J14" s="24">
        <f t="shared" si="13"/>
        <v>7.6246956648133928</v>
      </c>
      <c r="K14" s="24">
        <f t="shared" si="14"/>
        <v>8.6499522698345235</v>
      </c>
      <c r="L14" s="24">
        <f t="shared" si="15"/>
        <v>9.7400229319499765</v>
      </c>
      <c r="M14" s="24">
        <f t="shared" si="16"/>
        <v>9.9760129356424763</v>
      </c>
      <c r="N14" s="24">
        <f t="shared" si="17"/>
        <v>9.879876362453194</v>
      </c>
      <c r="O14" s="24">
        <f t="shared" ref="O14:O26" si="18">($AD$11/O$27)/((AD14-$AD$11)/(AF14-O$27))</f>
        <v>10.151844532279265</v>
      </c>
      <c r="P14" s="24">
        <f>($AD$12/P$27)/((AD14-$AD$12)/(AF14-P$27))</f>
        <v>10.451094058908234</v>
      </c>
      <c r="Q14" s="24">
        <f>($AD$13/Q$27)/((AD14-$AD$13)/(AF14-Q$27))</f>
        <v>13.477264957264762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1.0000000000000002</v>
      </c>
      <c r="AE14" s="30">
        <f t="shared" si="10"/>
        <v>6.0827472451274178E-2</v>
      </c>
      <c r="AF14" s="20">
        <v>13</v>
      </c>
      <c r="AG14" s="26">
        <f t="shared" ca="1" si="0"/>
        <v>1.1667424550654573E-2</v>
      </c>
      <c r="AH14" s="19">
        <f t="shared" ca="1" si="3"/>
        <v>0.15167651915850944</v>
      </c>
      <c r="AI14" s="19">
        <f ca="1">1/(2*SUM(AH$2:AH14)-1)</f>
        <v>8.6816586636857221E-2</v>
      </c>
      <c r="AJ14" s="19">
        <f t="shared" si="4"/>
        <v>7.6923076923076927E-2</v>
      </c>
      <c r="AK14" s="19">
        <f t="shared" ca="1" si="5"/>
        <v>1.0717968856595317E-2</v>
      </c>
      <c r="AL14" s="27"/>
    </row>
    <row r="15" spans="1:38" x14ac:dyDescent="0.45">
      <c r="A15" s="18" t="str">
        <f t="shared" si="6"/>
        <v/>
      </c>
      <c r="B15" s="23">
        <f>Итог!V16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4.6872818639431255</v>
      </c>
      <c r="G15" s="24">
        <f t="shared" si="9"/>
        <v>6.6770005193559943</v>
      </c>
      <c r="H15" s="24">
        <f t="shared" si="11"/>
        <v>7.3726453881867684</v>
      </c>
      <c r="I15" s="24">
        <f t="shared" si="12"/>
        <v>8.4073972226041445</v>
      </c>
      <c r="J15" s="24">
        <f t="shared" si="13"/>
        <v>8.5777826229150662</v>
      </c>
      <c r="K15" s="24">
        <f t="shared" si="14"/>
        <v>9.8856597369537393</v>
      </c>
      <c r="L15" s="24">
        <f t="shared" si="15"/>
        <v>11.363360087274973</v>
      </c>
      <c r="M15" s="24">
        <f t="shared" si="16"/>
        <v>11.971215522770972</v>
      </c>
      <c r="N15" s="24">
        <f t="shared" si="17"/>
        <v>12.349845453066493</v>
      </c>
      <c r="O15" s="24">
        <f t="shared" si="18"/>
        <v>13.535792709705689</v>
      </c>
      <c r="P15" s="24">
        <f t="shared" ref="P15:P26" si="19">($AD$12/P$27)/((AD15-$AD$12)/(AF15-P$27))</f>
        <v>15.67664108836235</v>
      </c>
      <c r="Q15" s="24">
        <f t="shared" ref="Q15:Q26" si="20">($AD$13/Q$27)/((AD15-$AD$13)/(AF15-Q$27))</f>
        <v>26.954529914529523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1.0000000000000002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8.6816586636857221E-2</v>
      </c>
      <c r="AJ15" s="19">
        <f t="shared" si="4"/>
        <v>7.1428571428571425E-2</v>
      </c>
      <c r="AK15" s="19">
        <f t="shared" ca="1" si="5"/>
        <v>1.6571708685846242E-2</v>
      </c>
      <c r="AL15" s="27"/>
    </row>
    <row r="16" spans="1:38" x14ac:dyDescent="0.45">
      <c r="A16" s="18" t="str">
        <f t="shared" si="6"/>
        <v/>
      </c>
      <c r="B16" s="23">
        <f>Итог!V17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5.0478420073233661</v>
      </c>
      <c r="G16" s="24">
        <f t="shared" si="9"/>
        <v>7.2334172293023284</v>
      </c>
      <c r="H16" s="24">
        <f t="shared" si="11"/>
        <v>8.042885878021929</v>
      </c>
      <c r="I16" s="24">
        <f t="shared" si="12"/>
        <v>9.2481369448645587</v>
      </c>
      <c r="J16" s="24">
        <f t="shared" si="13"/>
        <v>9.5308695810167414</v>
      </c>
      <c r="K16" s="24">
        <f t="shared" si="14"/>
        <v>11.121367204072957</v>
      </c>
      <c r="L16" s="24">
        <f t="shared" si="15"/>
        <v>12.986697242599968</v>
      </c>
      <c r="M16" s="24">
        <f t="shared" si="16"/>
        <v>13.966418109899468</v>
      </c>
      <c r="N16" s="24">
        <f t="shared" si="17"/>
        <v>14.81981454367979</v>
      </c>
      <c r="O16" s="24">
        <f t="shared" si="18"/>
        <v>16.919740887132111</v>
      </c>
      <c r="P16" s="24">
        <f t="shared" si="19"/>
        <v>20.902188117816468</v>
      </c>
      <c r="Q16" s="24">
        <f t="shared" si="20"/>
        <v>40.431794871794281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1.0000000000000002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8.6816586636857221E-2</v>
      </c>
      <c r="AJ16" s="19">
        <f t="shared" si="4"/>
        <v>6.6666666666666666E-2</v>
      </c>
      <c r="AK16" s="19">
        <f t="shared" ca="1" si="5"/>
        <v>2.1589199968061308E-2</v>
      </c>
      <c r="AL16" s="27"/>
    </row>
    <row r="17" spans="1:38" x14ac:dyDescent="0.45">
      <c r="A17" s="18" t="str">
        <f t="shared" si="6"/>
        <v/>
      </c>
      <c r="B17" s="23">
        <f>Итог!V18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5.4084021507036066</v>
      </c>
      <c r="G17" s="24">
        <f t="shared" ref="G17:G26" si="22">(AD$3/G$27)/((AD17-AD$3)/(AF17-G$27))</f>
        <v>7.7898339392486609</v>
      </c>
      <c r="H17" s="24">
        <f t="shared" si="11"/>
        <v>8.7131263678570896</v>
      </c>
      <c r="I17" s="24">
        <f t="shared" si="12"/>
        <v>10.088876667124973</v>
      </c>
      <c r="J17" s="24">
        <f t="shared" si="13"/>
        <v>10.483956539118417</v>
      </c>
      <c r="K17" s="24">
        <f t="shared" si="14"/>
        <v>12.357074671192173</v>
      </c>
      <c r="L17" s="24">
        <f t="shared" si="15"/>
        <v>14.610034397924965</v>
      </c>
      <c r="M17" s="24">
        <f t="shared" si="16"/>
        <v>15.961620697027962</v>
      </c>
      <c r="N17" s="24">
        <f t="shared" si="17"/>
        <v>17.289783634293091</v>
      </c>
      <c r="O17" s="24">
        <f t="shared" si="18"/>
        <v>20.30368906455853</v>
      </c>
      <c r="P17" s="24">
        <f t="shared" si="19"/>
        <v>26.127735147270585</v>
      </c>
      <c r="Q17" s="24">
        <f t="shared" si="20"/>
        <v>53.909059829059046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1.0000000000000002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8.6816586636857221E-2</v>
      </c>
      <c r="AJ17" s="19">
        <f t="shared" si="4"/>
        <v>6.25E-2</v>
      </c>
      <c r="AK17" s="19">
        <f t="shared" ca="1" si="5"/>
        <v>2.5937692412647703E-2</v>
      </c>
      <c r="AL17" s="27"/>
    </row>
    <row r="18" spans="1:38" x14ac:dyDescent="0.45">
      <c r="A18" s="18" t="str">
        <f t="shared" si="6"/>
        <v/>
      </c>
      <c r="B18" s="23">
        <f>Итог!V19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5.7689622940838472</v>
      </c>
      <c r="G18" s="24">
        <f t="shared" si="22"/>
        <v>8.3462506491949942</v>
      </c>
      <c r="H18" s="24">
        <f t="shared" si="11"/>
        <v>9.3833668576922502</v>
      </c>
      <c r="I18" s="24">
        <f t="shared" si="12"/>
        <v>10.929616389385389</v>
      </c>
      <c r="J18" s="24">
        <f t="shared" si="13"/>
        <v>11.43704349722009</v>
      </c>
      <c r="K18" s="24">
        <f t="shared" si="14"/>
        <v>13.592782138311392</v>
      </c>
      <c r="L18" s="24">
        <f t="shared" si="15"/>
        <v>16.233371553249963</v>
      </c>
      <c r="M18" s="24">
        <f t="shared" si="16"/>
        <v>17.956823284156457</v>
      </c>
      <c r="N18" s="24">
        <f t="shared" si="17"/>
        <v>19.759752724906388</v>
      </c>
      <c r="O18" s="24">
        <f t="shared" si="18"/>
        <v>23.687637241984955</v>
      </c>
      <c r="P18" s="24">
        <f t="shared" si="19"/>
        <v>31.353282176724701</v>
      </c>
      <c r="Q18" s="24">
        <f t="shared" si="20"/>
        <v>67.386324786323812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1.0000000000000002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8.6816586636857221E-2</v>
      </c>
      <c r="AJ18" s="19">
        <f t="shared" si="4"/>
        <v>5.8823529411764705E-2</v>
      </c>
      <c r="AK18" s="19">
        <f t="shared" ca="1" si="5"/>
        <v>2.97426233016608E-2</v>
      </c>
      <c r="AL18" s="27"/>
    </row>
    <row r="19" spans="1:38" x14ac:dyDescent="0.45">
      <c r="A19" s="18" t="str">
        <f t="shared" si="6"/>
        <v/>
      </c>
      <c r="B19" s="23">
        <f>Итог!V20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6.1295224374640878</v>
      </c>
      <c r="G19" s="24">
        <f t="shared" si="22"/>
        <v>8.9026673591413257</v>
      </c>
      <c r="H19" s="24">
        <f t="shared" si="11"/>
        <v>10.053607347527413</v>
      </c>
      <c r="I19" s="24">
        <f t="shared" si="12"/>
        <v>11.770356111645802</v>
      </c>
      <c r="J19" s="24">
        <f t="shared" si="13"/>
        <v>12.390130455321763</v>
      </c>
      <c r="K19" s="24">
        <f t="shared" si="14"/>
        <v>14.828489605430608</v>
      </c>
      <c r="L19" s="24">
        <f t="shared" si="15"/>
        <v>17.856708708574956</v>
      </c>
      <c r="M19" s="24">
        <f t="shared" si="16"/>
        <v>19.952025871284953</v>
      </c>
      <c r="N19" s="24">
        <f t="shared" si="17"/>
        <v>22.229721815519689</v>
      </c>
      <c r="O19" s="24">
        <f t="shared" si="18"/>
        <v>27.071585419411377</v>
      </c>
      <c r="P19" s="24">
        <f t="shared" si="19"/>
        <v>36.578829206178817</v>
      </c>
      <c r="Q19" s="24">
        <f t="shared" si="20"/>
        <v>80.863589743588562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1.0000000000000002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8.6816586636857221E-2</v>
      </c>
      <c r="AJ19" s="19">
        <f t="shared" si="4"/>
        <v>5.5555555555555552E-2</v>
      </c>
      <c r="AK19" s="19">
        <f t="shared" ca="1" si="5"/>
        <v>3.3099915262554708E-2</v>
      </c>
      <c r="AL19" s="27"/>
    </row>
    <row r="20" spans="1:38" x14ac:dyDescent="0.45">
      <c r="A20" s="18" t="str">
        <f t="shared" si="6"/>
        <v/>
      </c>
      <c r="B20" s="23">
        <f>Итог!V21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6.4900825808443274</v>
      </c>
      <c r="G20" s="24">
        <f t="shared" si="22"/>
        <v>9.459084069087659</v>
      </c>
      <c r="H20" s="24">
        <f t="shared" si="11"/>
        <v>10.723847837362571</v>
      </c>
      <c r="I20" s="24">
        <f t="shared" si="12"/>
        <v>12.611095833906216</v>
      </c>
      <c r="J20" s="24">
        <f t="shared" si="13"/>
        <v>13.343217413423437</v>
      </c>
      <c r="K20" s="24">
        <f t="shared" si="14"/>
        <v>16.064197072549828</v>
      </c>
      <c r="L20" s="24">
        <f t="shared" si="15"/>
        <v>19.480045863899953</v>
      </c>
      <c r="M20" s="24">
        <f t="shared" si="16"/>
        <v>21.947228458413448</v>
      </c>
      <c r="N20" s="24">
        <f t="shared" si="17"/>
        <v>24.699690906132986</v>
      </c>
      <c r="O20" s="24">
        <f t="shared" si="18"/>
        <v>30.4555335968378</v>
      </c>
      <c r="P20" s="24">
        <f t="shared" si="19"/>
        <v>41.804376235632937</v>
      </c>
      <c r="Q20" s="24">
        <f t="shared" si="20"/>
        <v>94.340854700853342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1.0000000000000002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8.6816586636857221E-2</v>
      </c>
      <c r="AJ20" s="19">
        <f t="shared" si="4"/>
        <v>5.2631578947368418E-2</v>
      </c>
      <c r="AK20" s="19">
        <f t="shared" ca="1" si="5"/>
        <v>3.6084174783349292E-2</v>
      </c>
      <c r="AL20" s="27"/>
    </row>
    <row r="21" spans="1:38" x14ac:dyDescent="0.45">
      <c r="A21" s="18" t="str">
        <f t="shared" si="6"/>
        <v/>
      </c>
      <c r="B21" s="23">
        <f>Итог!V22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6.850642724224568</v>
      </c>
      <c r="G21" s="24">
        <f t="shared" si="22"/>
        <v>10.015500779033992</v>
      </c>
      <c r="H21" s="24">
        <f t="shared" si="11"/>
        <v>11.394088327197734</v>
      </c>
      <c r="I21" s="24">
        <f t="shared" si="12"/>
        <v>13.451835556166632</v>
      </c>
      <c r="J21" s="24">
        <f t="shared" si="13"/>
        <v>14.296304371525112</v>
      </c>
      <c r="K21" s="24">
        <f t="shared" si="14"/>
        <v>17.299904539669047</v>
      </c>
      <c r="L21" s="24">
        <f t="shared" si="15"/>
        <v>21.10338301922495</v>
      </c>
      <c r="M21" s="24">
        <f t="shared" si="16"/>
        <v>23.942431045541944</v>
      </c>
      <c r="N21" s="24">
        <f t="shared" si="17"/>
        <v>27.169659996746287</v>
      </c>
      <c r="O21" s="24">
        <f t="shared" si="18"/>
        <v>33.839481774264222</v>
      </c>
      <c r="P21" s="24">
        <f t="shared" si="19"/>
        <v>47.029923265087049</v>
      </c>
      <c r="Q21" s="24">
        <f t="shared" si="20"/>
        <v>107.81811965811809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1.0000000000000002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8.6816586636857221E-2</v>
      </c>
      <c r="AJ21" s="19">
        <f t="shared" si="4"/>
        <v>0.05</v>
      </c>
      <c r="AK21" s="19">
        <f t="shared" ca="1" si="5"/>
        <v>3.8754301723007603E-2</v>
      </c>
      <c r="AL21" s="27"/>
    </row>
    <row r="22" spans="1:38" x14ac:dyDescent="0.45">
      <c r="A22" s="18" t="str">
        <f t="shared" si="6"/>
        <v/>
      </c>
      <c r="B22" s="23">
        <f>Итог!V23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7.2112028676048086</v>
      </c>
      <c r="G22" s="24">
        <f t="shared" si="22"/>
        <v>10.571917488980326</v>
      </c>
      <c r="H22" s="24">
        <f t="shared" si="11"/>
        <v>12.064328817032894</v>
      </c>
      <c r="I22" s="24">
        <f t="shared" si="12"/>
        <v>14.292575278427046</v>
      </c>
      <c r="J22" s="24">
        <f t="shared" si="13"/>
        <v>15.249391329626786</v>
      </c>
      <c r="K22" s="24">
        <f t="shared" si="14"/>
        <v>18.535612006788259</v>
      </c>
      <c r="L22" s="24">
        <f t="shared" si="15"/>
        <v>22.726720174549946</v>
      </c>
      <c r="M22" s="24">
        <f t="shared" si="16"/>
        <v>25.93763363267044</v>
      </c>
      <c r="N22" s="24">
        <f t="shared" si="17"/>
        <v>29.63962908735958</v>
      </c>
      <c r="O22" s="24">
        <f t="shared" si="18"/>
        <v>37.223429951690647</v>
      </c>
      <c r="P22" s="24">
        <f t="shared" si="19"/>
        <v>52.255470294541169</v>
      </c>
      <c r="Q22" s="24">
        <f t="shared" si="20"/>
        <v>121.29538461538286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1.0000000000000002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8.6816586636857221E-2</v>
      </c>
      <c r="AJ22" s="19">
        <f t="shared" si="4"/>
        <v>4.7619047619047616E-2</v>
      </c>
      <c r="AK22" s="19">
        <f t="shared" ca="1" si="5"/>
        <v>4.1157415968700088E-2</v>
      </c>
      <c r="AL22" s="27"/>
    </row>
    <row r="23" spans="1:38" x14ac:dyDescent="0.45">
      <c r="A23" s="18" t="str">
        <f t="shared" si="6"/>
        <v/>
      </c>
      <c r="B23" s="23">
        <f>Итог!V24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7.57176301098505</v>
      </c>
      <c r="G23" s="24">
        <f t="shared" si="22"/>
        <v>11.128334198926659</v>
      </c>
      <c r="H23" s="24">
        <f t="shared" si="11"/>
        <v>12.734569306868055</v>
      </c>
      <c r="I23" s="24">
        <f t="shared" si="12"/>
        <v>15.133315000687459</v>
      </c>
      <c r="J23" s="24">
        <f t="shared" si="13"/>
        <v>16.202478287728461</v>
      </c>
      <c r="K23" s="24">
        <f t="shared" si="14"/>
        <v>19.771319473907479</v>
      </c>
      <c r="L23" s="24">
        <f t="shared" si="15"/>
        <v>24.350057329874939</v>
      </c>
      <c r="M23" s="24">
        <f t="shared" si="16"/>
        <v>27.932836219798936</v>
      </c>
      <c r="N23" s="24">
        <f t="shared" si="17"/>
        <v>32.109598177972877</v>
      </c>
      <c r="O23" s="24">
        <f t="shared" si="18"/>
        <v>40.607378129117059</v>
      </c>
      <c r="P23" s="24">
        <f t="shared" si="19"/>
        <v>57.481017323995289</v>
      </c>
      <c r="Q23" s="24">
        <f t="shared" si="20"/>
        <v>134.77264957264762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1.0000000000000002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8.6816586636857221E-2</v>
      </c>
      <c r="AJ23" s="19">
        <f t="shared" si="4"/>
        <v>4.5454545454545456E-2</v>
      </c>
      <c r="AK23" s="19">
        <f t="shared" ca="1" si="5"/>
        <v>4.3331662190993277E-2</v>
      </c>
      <c r="AL23" s="27"/>
    </row>
    <row r="24" spans="1:38" x14ac:dyDescent="0.45">
      <c r="A24" s="18" t="str">
        <f t="shared" si="6"/>
        <v/>
      </c>
      <c r="B24" s="23">
        <f>Итог!V25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7.9323231543652888</v>
      </c>
      <c r="G24" s="24">
        <f t="shared" si="22"/>
        <v>11.684750908872992</v>
      </c>
      <c r="H24" s="24">
        <f t="shared" si="11"/>
        <v>13.404809796703216</v>
      </c>
      <c r="I24" s="24">
        <f t="shared" si="12"/>
        <v>15.974054722947875</v>
      </c>
      <c r="J24" s="24">
        <f t="shared" si="13"/>
        <v>17.155565245830132</v>
      </c>
      <c r="K24" s="24">
        <f t="shared" si="14"/>
        <v>21.007026941026698</v>
      </c>
      <c r="L24" s="24">
        <f t="shared" si="15"/>
        <v>25.973394485199936</v>
      </c>
      <c r="M24" s="24">
        <f t="shared" si="16"/>
        <v>29.928038806927432</v>
      </c>
      <c r="N24" s="24">
        <f t="shared" si="17"/>
        <v>34.579567268586182</v>
      </c>
      <c r="O24" s="24">
        <f t="shared" si="18"/>
        <v>43.991326306543485</v>
      </c>
      <c r="P24" s="24">
        <f t="shared" si="19"/>
        <v>62.706564353449401</v>
      </c>
      <c r="Q24" s="24">
        <f t="shared" si="20"/>
        <v>148.24991452991239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1.0000000000000002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8.6816586636857221E-2</v>
      </c>
      <c r="AJ24" s="19">
        <f t="shared" si="4"/>
        <v>4.3478260869565216E-2</v>
      </c>
      <c r="AK24" s="19">
        <f t="shared" ca="1" si="5"/>
        <v>4.5308249665805274E-2</v>
      </c>
      <c r="AL24" s="27"/>
    </row>
    <row r="25" spans="1:38" x14ac:dyDescent="0.45">
      <c r="A25" s="18" t="str">
        <f t="shared" si="6"/>
        <v/>
      </c>
      <c r="B25" s="23">
        <f>Итог!V26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8.2928832977455311</v>
      </c>
      <c r="G25" s="24">
        <f t="shared" si="22"/>
        <v>12.241167618819324</v>
      </c>
      <c r="H25" s="24">
        <f t="shared" si="11"/>
        <v>14.075050286538378</v>
      </c>
      <c r="I25" s="24">
        <f t="shared" si="12"/>
        <v>16.814794445208289</v>
      </c>
      <c r="J25" s="24">
        <f t="shared" si="13"/>
        <v>18.108652203931808</v>
      </c>
      <c r="K25" s="24">
        <f t="shared" si="14"/>
        <v>22.242734408145914</v>
      </c>
      <c r="L25" s="24">
        <f t="shared" si="15"/>
        <v>27.596731640524936</v>
      </c>
      <c r="M25" s="24">
        <f t="shared" si="16"/>
        <v>31.923241394055925</v>
      </c>
      <c r="N25" s="24">
        <f t="shared" si="17"/>
        <v>37.049536359199479</v>
      </c>
      <c r="O25" s="24">
        <f t="shared" si="18"/>
        <v>47.37527448396991</v>
      </c>
      <c r="P25" s="24">
        <f t="shared" si="19"/>
        <v>67.932111382903514</v>
      </c>
      <c r="Q25" s="24">
        <f t="shared" si="20"/>
        <v>161.72717948717712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1.0000000000000002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8.6816586636857221E-2</v>
      </c>
      <c r="AJ25" s="19">
        <f t="shared" si="4"/>
        <v>4.1666666666666664E-2</v>
      </c>
      <c r="AK25" s="19">
        <f t="shared" ca="1" si="5"/>
        <v>4.7112959968894495E-2</v>
      </c>
      <c r="AL25" s="27"/>
    </row>
    <row r="26" spans="1:38" x14ac:dyDescent="0.45">
      <c r="A26" s="18" t="str">
        <f t="shared" si="6"/>
        <v/>
      </c>
      <c r="B26" s="23">
        <f>Итог!V27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8.6534434411257699</v>
      </c>
      <c r="G26" s="24">
        <f t="shared" si="22"/>
        <v>12.797584328765657</v>
      </c>
      <c r="H26" s="24">
        <f t="shared" si="11"/>
        <v>14.745290776373537</v>
      </c>
      <c r="I26" s="24">
        <f t="shared" si="12"/>
        <v>17.655534167468705</v>
      </c>
      <c r="J26" s="24">
        <f t="shared" si="13"/>
        <v>19.061739162033483</v>
      </c>
      <c r="K26" s="24">
        <f t="shared" si="14"/>
        <v>23.478441875265133</v>
      </c>
      <c r="L26" s="24">
        <f t="shared" si="15"/>
        <v>29.220068795849929</v>
      </c>
      <c r="M26" s="24">
        <f t="shared" si="16"/>
        <v>33.918443981184417</v>
      </c>
      <c r="N26" s="24">
        <f t="shared" si="17"/>
        <v>39.519505449812776</v>
      </c>
      <c r="O26" s="24">
        <f t="shared" si="18"/>
        <v>50.759222661396336</v>
      </c>
      <c r="P26" s="24">
        <f t="shared" si="19"/>
        <v>73.157658412357634</v>
      </c>
      <c r="Q26" s="24">
        <f t="shared" si="20"/>
        <v>175.20444444444189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1.0000000000000002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8.6816586636857221E-2</v>
      </c>
      <c r="AJ26" s="19">
        <f t="shared" si="4"/>
        <v>0.04</v>
      </c>
      <c r="AK26" s="19">
        <f t="shared" ca="1" si="5"/>
        <v>4.8767277746726276E-2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0.5267019204709471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9VaVBaTOiy8dM73C/+lg+6gOGbwuk8lRv0TaVDRSanJLYtWrn7xDgZ4tpJYwtqDWh5bzacPU4eLM09+FHbB8TA==" saltValue="AgkHNSnKAHBSpBie0OIbbA==" spinCount="100000" sheet="1" formatCell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Итог!W3</f>
        <v>0.29078234504697054</v>
      </c>
      <c r="C2" s="23">
        <f>LARGE($B$2:$B$26,ROW(A2)-1)</f>
        <v>0.29078234504697054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0.29078234504697054</v>
      </c>
      <c r="AE2" s="19"/>
      <c r="AF2" s="20">
        <v>1</v>
      </c>
      <c r="AG2" s="26">
        <f t="shared" ref="AG2:AG16" ca="1" si="0">C2/SUM(INDIRECT("C$2:C$"&amp;$A$28))</f>
        <v>0.52110496253326355</v>
      </c>
      <c r="AH2" s="19">
        <f ca="1">AF2*AG2</f>
        <v>0.52110496253326355</v>
      </c>
      <c r="AI2" s="19">
        <f ca="1">1/(2*SUM(AH$2:AH2)-1)</f>
        <v>23.69111052492747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Итог!W4</f>
        <v>0.26722873900293254</v>
      </c>
      <c r="C3" s="23">
        <f t="shared" ref="C3:C26" si="1">LARGE($B$2:$B$26,ROW(A3)-1)</f>
        <v>0.26722873900293254</v>
      </c>
      <c r="D3" s="28">
        <f t="shared" ref="D3:D26" si="2">E3*(1/(AF3*(AF3-1)))</f>
        <v>0.5440701215968009</v>
      </c>
      <c r="E3" s="29">
        <f>SUM(F3:AC3)</f>
        <v>1.0881402431936018</v>
      </c>
      <c r="F3" s="24">
        <f>(C$2/F$27)/((SUM(C$2:C3)-C$2)/(AF3-F$27))</f>
        <v>1.0881402431936018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0.55801108404990307</v>
      </c>
      <c r="AE3" s="19"/>
      <c r="AF3" s="20">
        <v>2</v>
      </c>
      <c r="AG3" s="26">
        <f t="shared" ca="1" si="0"/>
        <v>0.4788950374667364</v>
      </c>
      <c r="AH3" s="19">
        <f t="shared" ref="AH3:AH26" ca="1" si="3">AF3*AG3</f>
        <v>0.95779007493347279</v>
      </c>
      <c r="AI3" s="19">
        <f ca="1">1/(2*SUM(AH$2:AH3)-1)</f>
        <v>0.51077999260670515</v>
      </c>
      <c r="AJ3" s="19">
        <f t="shared" ref="AJ3:AJ26" si="4">1/AF3</f>
        <v>0.5</v>
      </c>
      <c r="AK3" s="19">
        <f t="shared" ref="AK3:AK26" ca="1" si="5">(AI3-AJ3)/(1-AJ3)</f>
        <v>2.1559985213410293E-2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Итог!W5</f>
        <v>0.12029673443014066</v>
      </c>
      <c r="C4" s="23">
        <f t="shared" si="1"/>
        <v>0.12029673443014066</v>
      </c>
      <c r="D4" s="37">
        <f t="shared" si="2"/>
        <v>0.63667074521975497</v>
      </c>
      <c r="E4" s="29">
        <f t="shared" ref="E4:E26" si="7">SUM(F4:AC4)</f>
        <v>3.8200244713185301</v>
      </c>
      <c r="F4" s="24">
        <f t="shared" ref="F4:F16" si="8">(AD$2/F$27)/((AD4-AD$2)/(AF4-F$27))</f>
        <v>1.5007134497298511</v>
      </c>
      <c r="G4" s="24">
        <f t="shared" ref="G4:G16" si="9">(AD$3/G$27)/((AD4-AD$3)/(AF4-G$27))</f>
        <v>2.3193110215886787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0.67830781848004373</v>
      </c>
      <c r="AE4" s="30">
        <f t="shared" ref="AE4:AE26" si="10">D4-D3</f>
        <v>9.260062362295407E-2</v>
      </c>
      <c r="AF4" s="20">
        <v>3</v>
      </c>
      <c r="AG4" s="26">
        <f t="shared" ca="1" si="0"/>
        <v>0.21558126329150568</v>
      </c>
      <c r="AH4" s="19">
        <f t="shared" ca="1" si="3"/>
        <v>0.64674378987451697</v>
      </c>
      <c r="AI4" s="19">
        <f ca="1">1/(2*SUM(AH$2:AH4)-1)</f>
        <v>0.3075713938364491</v>
      </c>
      <c r="AJ4" s="19">
        <f t="shared" si="4"/>
        <v>0.33333333333333331</v>
      </c>
      <c r="AK4" s="19">
        <f t="shared" ca="1" si="5"/>
        <v>-3.8642909245326311E-2</v>
      </c>
      <c r="AL4" s="27"/>
    </row>
    <row r="5" spans="1:38" x14ac:dyDescent="0.45">
      <c r="A5" s="18">
        <f t="shared" si="6"/>
        <v>5</v>
      </c>
      <c r="B5" s="23">
        <f>Итог!W6</f>
        <v>0.10191858442268502</v>
      </c>
      <c r="C5" s="23">
        <f t="shared" si="1"/>
        <v>0.10191858442268502</v>
      </c>
      <c r="D5" s="37">
        <f t="shared" si="2"/>
        <v>0.54265942622902008</v>
      </c>
      <c r="E5" s="29">
        <f t="shared" si="7"/>
        <v>6.5119131147482419</v>
      </c>
      <c r="F5" s="24">
        <f t="shared" si="8"/>
        <v>1.7823222514185617</v>
      </c>
      <c r="G5" s="24">
        <f t="shared" si="9"/>
        <v>2.5111278868198852</v>
      </c>
      <c r="H5" s="24">
        <f t="shared" ref="H5:H26" si="11">(AD$4/H$27)/((AD5-AD$4)/(AF5-H$27))</f>
        <v>2.2184629765097954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0.78022640290272871</v>
      </c>
      <c r="AE5" s="30">
        <f t="shared" si="10"/>
        <v>-9.4011318990734893E-2</v>
      </c>
      <c r="AF5" s="20">
        <v>4</v>
      </c>
      <c r="AG5" s="26">
        <f t="shared" ca="1" si="0"/>
        <v>0.18264616480910334</v>
      </c>
      <c r="AH5" s="19">
        <f t="shared" ca="1" si="3"/>
        <v>0.73058465923641336</v>
      </c>
      <c r="AI5" s="19">
        <f ca="1">1/(2*SUM(AH$2:AH5)-1)</f>
        <v>0.21220397931192542</v>
      </c>
      <c r="AJ5" s="19">
        <f t="shared" si="4"/>
        <v>0.25</v>
      </c>
      <c r="AK5" s="19">
        <f t="shared" ca="1" si="5"/>
        <v>-5.0394694250766113E-2</v>
      </c>
      <c r="AL5" s="27"/>
    </row>
    <row r="6" spans="1:38" x14ac:dyDescent="0.45">
      <c r="A6" s="18">
        <f t="shared" si="6"/>
        <v>6</v>
      </c>
      <c r="B6" s="23">
        <f>Итог!W7</f>
        <v>5.646403896813957E-2</v>
      </c>
      <c r="C6" s="23">
        <f t="shared" si="1"/>
        <v>5.646403896813957E-2</v>
      </c>
      <c r="D6" s="37">
        <f t="shared" si="2"/>
        <v>0.57219078294195114</v>
      </c>
      <c r="E6" s="29">
        <f t="shared" si="7"/>
        <v>11.443815658839023</v>
      </c>
      <c r="F6" s="24">
        <f t="shared" si="8"/>
        <v>2.130632219882775</v>
      </c>
      <c r="G6" s="24">
        <f t="shared" si="9"/>
        <v>3.0035113925179475</v>
      </c>
      <c r="H6" s="24">
        <f t="shared" si="11"/>
        <v>2.8551440974946396</v>
      </c>
      <c r="I6" s="24">
        <f t="shared" ref="I6:I26" si="12">($AD$5/I$27)/((AD6-$AD$5)/(AF6-I$27))</f>
        <v>3.454527948943662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0.83669044187086827</v>
      </c>
      <c r="AE6" s="30">
        <f t="shared" si="10"/>
        <v>2.9531356712931056E-2</v>
      </c>
      <c r="AF6" s="20">
        <v>5</v>
      </c>
      <c r="AG6" s="26">
        <f t="shared" ca="1" si="0"/>
        <v>0.10118802400543352</v>
      </c>
      <c r="AH6" s="19">
        <f t="shared" ca="1" si="3"/>
        <v>0.50594012002716759</v>
      </c>
      <c r="AI6" s="19">
        <f ca="1">1/(2*SUM(AH$2:AH6)-1)</f>
        <v>0.17469301854239971</v>
      </c>
      <c r="AJ6" s="19">
        <f t="shared" si="4"/>
        <v>0.2</v>
      </c>
      <c r="AK6" s="19">
        <f t="shared" ca="1" si="5"/>
        <v>-3.1633726822000371E-2</v>
      </c>
      <c r="AL6" s="27"/>
    </row>
    <row r="7" spans="1:38" x14ac:dyDescent="0.45">
      <c r="A7" s="18" t="b">
        <f t="shared" si="6"/>
        <v>0</v>
      </c>
      <c r="B7" s="23">
        <f>Итог!W8</f>
        <v>3.968885133455937E-2</v>
      </c>
      <c r="C7" s="23">
        <f t="shared" si="1"/>
        <v>3.968885133455937E-2</v>
      </c>
      <c r="D7" s="37">
        <f t="shared" si="2"/>
        <v>0.58954193813171474</v>
      </c>
      <c r="E7" s="29">
        <f t="shared" si="7"/>
        <v>17.686258143951441</v>
      </c>
      <c r="F7" s="24">
        <f t="shared" si="8"/>
        <v>2.48278569382407</v>
      </c>
      <c r="G7" s="24">
        <f t="shared" si="9"/>
        <v>3.5054447523515875</v>
      </c>
      <c r="H7" s="24">
        <f t="shared" si="11"/>
        <v>3.4245608531994991</v>
      </c>
      <c r="I7" s="24">
        <f t="shared" si="12"/>
        <v>4.0572176272938751</v>
      </c>
      <c r="J7" s="24">
        <f t="shared" ref="J7:J26" si="13">($AD$6/J$27)/((AD7-$AD$6)/(AF7-J$27))</f>
        <v>4.2162492172824066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0.87637929320542762</v>
      </c>
      <c r="AE7" s="30">
        <f t="shared" si="10"/>
        <v>1.7351155189763601E-2</v>
      </c>
      <c r="AF7" s="20">
        <v>6</v>
      </c>
      <c r="AG7" s="26">
        <f t="shared" ca="1" si="0"/>
        <v>7.1125560887622064E-2</v>
      </c>
      <c r="AH7" s="19">
        <f t="shared" ca="1" si="3"/>
        <v>0.42675336532573238</v>
      </c>
      <c r="AI7" s="19">
        <f ca="1">1/(2*SUM(AH$2:AH7)-1)</f>
        <v>0.15202572891540772</v>
      </c>
      <c r="AJ7" s="19">
        <f t="shared" si="4"/>
        <v>0.16666666666666666</v>
      </c>
      <c r="AK7" s="19">
        <f t="shared" ca="1" si="5"/>
        <v>-1.7569125301510724E-2</v>
      </c>
      <c r="AL7" s="27"/>
    </row>
    <row r="8" spans="1:38" x14ac:dyDescent="0.45">
      <c r="A8" s="18" t="b">
        <f t="shared" si="6"/>
        <v>0</v>
      </c>
      <c r="B8" s="23">
        <f>Итог!W9</f>
        <v>3.8906009244992296E-2</v>
      </c>
      <c r="C8" s="23">
        <f t="shared" si="1"/>
        <v>3.8906009244992296E-2</v>
      </c>
      <c r="D8" s="37">
        <f t="shared" si="2"/>
        <v>0.54428615153849513</v>
      </c>
      <c r="E8" s="29">
        <f t="shared" si="7"/>
        <v>22.860018364616796</v>
      </c>
      <c r="F8" s="24">
        <f t="shared" si="8"/>
        <v>2.7937322787643639</v>
      </c>
      <c r="G8" s="24">
        <f t="shared" si="9"/>
        <v>3.9046414162493046</v>
      </c>
      <c r="H8" s="24">
        <f t="shared" si="11"/>
        <v>3.8164403195078047</v>
      </c>
      <c r="I8" s="24">
        <f t="shared" si="12"/>
        <v>4.3327008004416223</v>
      </c>
      <c r="J8" s="24">
        <f t="shared" si="13"/>
        <v>4.2582450592885372</v>
      </c>
      <c r="K8" s="24">
        <f>($AD$7/K$27)/((AD8-$AD$7)/(AF8-K$27))</f>
        <v>3.7542584903651623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0.91528530245041995</v>
      </c>
      <c r="AE8" s="30">
        <f t="shared" si="10"/>
        <v>-4.5255786593219605E-2</v>
      </c>
      <c r="AF8" s="20">
        <v>7</v>
      </c>
      <c r="AG8" s="26">
        <f t="shared" ca="1" si="0"/>
        <v>6.9722645942124198E-2</v>
      </c>
      <c r="AH8" s="19">
        <f t="shared" ca="1" si="3"/>
        <v>0.4880585215948694</v>
      </c>
      <c r="AI8" s="19">
        <f ca="1">1/(2*SUM(AH$2:AH8)-1)</f>
        <v>0.13238105485648755</v>
      </c>
      <c r="AJ8" s="19">
        <f t="shared" si="4"/>
        <v>0.14285714285714285</v>
      </c>
      <c r="AK8" s="19">
        <f t="shared" ca="1" si="5"/>
        <v>-1.2222102667431187E-2</v>
      </c>
      <c r="AL8" s="27"/>
    </row>
    <row r="9" spans="1:38" x14ac:dyDescent="0.45">
      <c r="A9" s="18">
        <f t="shared" si="6"/>
        <v>9</v>
      </c>
      <c r="B9" s="23">
        <f>Итог!W10</f>
        <v>2.7834385406829365E-2</v>
      </c>
      <c r="C9" s="23">
        <f t="shared" si="1"/>
        <v>2.7834385406829365E-2</v>
      </c>
      <c r="D9" s="37">
        <f t="shared" si="2"/>
        <v>0.5413867762243737</v>
      </c>
      <c r="E9" s="29">
        <f t="shared" si="7"/>
        <v>30.317659468564926</v>
      </c>
      <c r="F9" s="24">
        <f t="shared" si="8"/>
        <v>3.1202819181865808</v>
      </c>
      <c r="G9" s="24">
        <f t="shared" si="9"/>
        <v>4.3469121063500262</v>
      </c>
      <c r="H9" s="24">
        <f t="shared" si="11"/>
        <v>4.2691176700608455</v>
      </c>
      <c r="I9" s="24">
        <f t="shared" si="12"/>
        <v>4.7898009001449386</v>
      </c>
      <c r="J9" s="24">
        <f t="shared" si="13"/>
        <v>4.7168826619964976</v>
      </c>
      <c r="K9" s="24">
        <f>($AD$7/K$27)/((AD9-$AD$7)/(AF9-K$27))</f>
        <v>4.3770557934586956</v>
      </c>
      <c r="L9" s="24">
        <f>($AD$8/L$27)/((AD9-$AD$8)/(AF9-L$27))</f>
        <v>4.6976084183673468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0.94311968785724931</v>
      </c>
      <c r="AE9" s="30">
        <f t="shared" si="10"/>
        <v>-2.8993753141214329E-3</v>
      </c>
      <c r="AF9" s="20">
        <v>8</v>
      </c>
      <c r="AG9" s="26">
        <f t="shared" ca="1" si="0"/>
        <v>4.9881420284368636E-2</v>
      </c>
      <c r="AH9" s="19">
        <f t="shared" ca="1" si="3"/>
        <v>0.39905136227494908</v>
      </c>
      <c r="AI9" s="19">
        <f ca="1">1/(2*SUM(AH$2:AH9)-1)</f>
        <v>0.11973103077761912</v>
      </c>
      <c r="AJ9" s="19">
        <f t="shared" si="4"/>
        <v>0.125</v>
      </c>
      <c r="AK9" s="19">
        <f t="shared" ca="1" si="5"/>
        <v>-6.0216791112924295E-3</v>
      </c>
      <c r="AL9" s="27"/>
    </row>
    <row r="10" spans="1:38" x14ac:dyDescent="0.45">
      <c r="A10" s="18">
        <f t="shared" si="6"/>
        <v>10</v>
      </c>
      <c r="B10" s="23">
        <f>Итог!W11</f>
        <v>1.6234653809831502E-2</v>
      </c>
      <c r="C10" s="23">
        <f t="shared" si="1"/>
        <v>1.6234653809831502E-2</v>
      </c>
      <c r="D10" s="37">
        <f t="shared" si="2"/>
        <v>0.59098383421914824</v>
      </c>
      <c r="E10" s="29">
        <f t="shared" si="7"/>
        <v>42.550836063778675</v>
      </c>
      <c r="F10" s="24">
        <f t="shared" si="8"/>
        <v>3.4794439075161705</v>
      </c>
      <c r="G10" s="24">
        <f t="shared" si="9"/>
        <v>4.8662553988575326</v>
      </c>
      <c r="H10" s="24">
        <f t="shared" si="11"/>
        <v>4.8270144799381027</v>
      </c>
      <c r="I10" s="24">
        <f t="shared" si="12"/>
        <v>5.4446169054143123</v>
      </c>
      <c r="J10" s="24">
        <f t="shared" si="13"/>
        <v>5.4567998784379288</v>
      </c>
      <c r="K10" s="24">
        <f>($AD$7/K$27)/((AD10-$AD$7)/(AF10-K$27))</f>
        <v>5.2809809060277049</v>
      </c>
      <c r="L10" s="24">
        <f>($AD$8/L$27)/((AD10-$AD$8)/(AF10-L$27))</f>
        <v>5.9341000181265278</v>
      </c>
      <c r="M10" s="24">
        <f>($AD$9/M$27)/((AD10-$AD$9)/(AF10-M$27))</f>
        <v>7.2616245694604054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0.95935434166708078</v>
      </c>
      <c r="AE10" s="30">
        <f t="shared" si="10"/>
        <v>4.959705799477454E-2</v>
      </c>
      <c r="AF10" s="20">
        <v>9</v>
      </c>
      <c r="AG10" s="26">
        <f t="shared" ca="1" si="0"/>
        <v>2.9093783750681973E-2</v>
      </c>
      <c r="AH10" s="19">
        <f t="shared" ca="1" si="3"/>
        <v>0.26184405375613773</v>
      </c>
      <c r="AI10" s="19">
        <f ca="1">1/(2*SUM(AH$2:AH10)-1)</f>
        <v>0.11266663906859001</v>
      </c>
      <c r="AJ10" s="19">
        <f t="shared" si="4"/>
        <v>0.1111111111111111</v>
      </c>
      <c r="AK10" s="19">
        <f t="shared" ca="1" si="5"/>
        <v>1.7499689521637656E-3</v>
      </c>
      <c r="AL10" s="27"/>
    </row>
    <row r="11" spans="1:38" x14ac:dyDescent="0.45">
      <c r="A11" s="18">
        <f t="shared" si="6"/>
        <v>11</v>
      </c>
      <c r="B11" s="23">
        <f>Итог!W12</f>
        <v>1.2637308017297082E-2</v>
      </c>
      <c r="C11" s="23">
        <f t="shared" si="1"/>
        <v>1.4768378150007455E-2</v>
      </c>
      <c r="D11" s="37">
        <f t="shared" si="2"/>
        <v>0.60150341845021005</v>
      </c>
      <c r="E11" s="29">
        <f t="shared" si="7"/>
        <v>54.135307660518905</v>
      </c>
      <c r="F11" s="24">
        <f t="shared" si="8"/>
        <v>3.8297767877437838</v>
      </c>
      <c r="G11" s="24">
        <f t="shared" si="9"/>
        <v>5.3640517215635937</v>
      </c>
      <c r="H11" s="24">
        <f t="shared" si="11"/>
        <v>5.350366854294438</v>
      </c>
      <c r="I11" s="24">
        <f t="shared" si="12"/>
        <v>6.0359042553191511</v>
      </c>
      <c r="J11" s="24">
        <f t="shared" si="13"/>
        <v>6.0880198915009061</v>
      </c>
      <c r="K11" s="24">
        <f>($AD$7/K$27)/((AD11-$AD$7)/(AF11-K$27))</f>
        <v>5.9774133401135705</v>
      </c>
      <c r="L11" s="24">
        <f>($AD$8/L$27)/((AD11-$AD$8)/(AF11-L$27))</f>
        <v>6.666933172424204</v>
      </c>
      <c r="M11" s="24">
        <f>($AD$9/M$27)/((AD11-$AD$9)/(AF11-M$27))</f>
        <v>7.6050601202404975</v>
      </c>
      <c r="N11" s="24">
        <f>($AD$10/N$27)/((AD11-$AD$10)/(AF11-N$27))</f>
        <v>7.2177815173187652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0.9741227198170882</v>
      </c>
      <c r="AE11" s="30">
        <f t="shared" si="10"/>
        <v>1.0519584231061807E-2</v>
      </c>
      <c r="AF11" s="20">
        <v>10</v>
      </c>
      <c r="AG11" s="26">
        <f t="shared" ca="1" si="0"/>
        <v>2.6466101789273267E-2</v>
      </c>
      <c r="AH11" s="19">
        <f t="shared" ca="1" si="3"/>
        <v>0.26466101789273266</v>
      </c>
      <c r="AI11" s="19">
        <f ca="1">1/(2*SUM(AH$2:AH11)-1)</f>
        <v>0.10632570022149955</v>
      </c>
      <c r="AJ11" s="19">
        <f t="shared" si="4"/>
        <v>0.1</v>
      </c>
      <c r="AK11" s="19">
        <f t="shared" ca="1" si="5"/>
        <v>7.0285558016661602E-3</v>
      </c>
      <c r="AL11" s="27"/>
    </row>
    <row r="12" spans="1:38" x14ac:dyDescent="0.45">
      <c r="A12" s="18">
        <f t="shared" si="6"/>
        <v>12</v>
      </c>
      <c r="B12" s="23">
        <f>Итог!W13</f>
        <v>1.4768378150007455E-2</v>
      </c>
      <c r="C12" s="23">
        <f t="shared" si="1"/>
        <v>1.2637308017297082E-2</v>
      </c>
      <c r="D12" s="37">
        <f t="shared" si="2"/>
        <v>0.60659801139247915</v>
      </c>
      <c r="E12" s="29">
        <f t="shared" si="7"/>
        <v>66.725781253172713</v>
      </c>
      <c r="F12" s="24">
        <f t="shared" si="8"/>
        <v>4.1780412251493058</v>
      </c>
      <c r="G12" s="24">
        <f t="shared" si="9"/>
        <v>5.8566905286343616</v>
      </c>
      <c r="H12" s="24">
        <f t="shared" si="11"/>
        <v>5.8641850971545217</v>
      </c>
      <c r="I12" s="24">
        <f t="shared" si="12"/>
        <v>6.6110116719812293</v>
      </c>
      <c r="J12" s="24">
        <f t="shared" si="13"/>
        <v>6.6904198062432725</v>
      </c>
      <c r="K12" s="24">
        <f>($AD$7/K$27)/((AD12-$AD$7)/(AF12-K$27))</f>
        <v>6.6163364478967308</v>
      </c>
      <c r="L12" s="24">
        <f>($AD$8/L$27)/((AD12-$AD$8)/(AF12-L$27))</f>
        <v>7.3175541426584569</v>
      </c>
      <c r="M12" s="24">
        <f>($AD$9/M$27)/((AD12-$AD$9)/(AF12-M$27))</f>
        <v>8.1041963268792756</v>
      </c>
      <c r="N12" s="24">
        <f>($AD$10/N$27)/((AD12-$AD$10)/(AF12-N$27))</f>
        <v>7.7790372553464797</v>
      </c>
      <c r="O12" s="24">
        <f>($AD$11/O$27)/((AD12-$AD$11)/(AF12-O$27))</f>
        <v>7.7083087512290804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0.98676002783438532</v>
      </c>
      <c r="AE12" s="30">
        <f t="shared" si="10"/>
        <v>5.094592942269105E-3</v>
      </c>
      <c r="AF12" s="20">
        <v>11</v>
      </c>
      <c r="AG12" s="26">
        <f t="shared" ca="1" si="0"/>
        <v>2.2647055548751294E-2</v>
      </c>
      <c r="AH12" s="19">
        <f t="shared" ca="1" si="3"/>
        <v>0.24911761103626423</v>
      </c>
      <c r="AI12" s="19">
        <f ca="1">1/(2*SUM(AH$2:AH12)-1)</f>
        <v>0.10097645160746307</v>
      </c>
      <c r="AJ12" s="19">
        <f t="shared" si="4"/>
        <v>9.0909090909090912E-2</v>
      </c>
      <c r="AK12" s="19">
        <f t="shared" ca="1" si="5"/>
        <v>1.107409676820938E-2</v>
      </c>
      <c r="AL12" s="27"/>
    </row>
    <row r="13" spans="1:38" x14ac:dyDescent="0.45">
      <c r="A13" s="18">
        <f t="shared" si="6"/>
        <v>13</v>
      </c>
      <c r="B13" s="23">
        <f>Итог!W14</f>
        <v>1.0002982255579303E-2</v>
      </c>
      <c r="C13" s="23">
        <f t="shared" si="1"/>
        <v>1.0002982255579303E-2</v>
      </c>
      <c r="D13" s="37">
        <f t="shared" si="2"/>
        <v>0.6213631286073924</v>
      </c>
      <c r="E13" s="29">
        <f t="shared" si="7"/>
        <v>82.019932976175795</v>
      </c>
      <c r="F13" s="24">
        <f t="shared" si="8"/>
        <v>4.5307271911219855</v>
      </c>
      <c r="G13" s="24">
        <f t="shared" si="9"/>
        <v>6.3590727576538573</v>
      </c>
      <c r="H13" s="24">
        <f t="shared" si="11"/>
        <v>6.3899836116747322</v>
      </c>
      <c r="I13" s="24">
        <f t="shared" si="12"/>
        <v>7.2064157006771508</v>
      </c>
      <c r="J13" s="24">
        <f t="shared" si="13"/>
        <v>7.3177224033535184</v>
      </c>
      <c r="K13" s="24">
        <f t="shared" ref="K13:K26" si="14">($AD$7/K$27)/((AD13-$AD$7)/(AF13-K$27))</f>
        <v>7.2798823286540051</v>
      </c>
      <c r="L13" s="24">
        <f t="shared" ref="L13:L26" si="15">($AD$8/L$27)/((AD13-$AD$8)/(AF13-L$27))</f>
        <v>8.0239765572234756</v>
      </c>
      <c r="M13" s="24">
        <f t="shared" ref="M13:M26" si="16">($AD$9/M$27)/((AD13-$AD$9)/(AF13-M$27))</f>
        <v>8.7906532314107118</v>
      </c>
      <c r="N13" s="24">
        <f t="shared" ref="N13:N26" si="17">($AD$10/N$27)/((AD13-$AD$10)/(AF13-N$27))</f>
        <v>8.5484138847367603</v>
      </c>
      <c r="O13" s="24">
        <f>($AD$11/O$27)/((AD13-$AD$11)/(AF13-O$27))</f>
        <v>8.6052140504939576</v>
      </c>
      <c r="P13" s="24">
        <f>($AD$12/P$27)/((AD13-$AD$12)/(AF13-P$27))</f>
        <v>8.9678712591756327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0.9967630100899646</v>
      </c>
      <c r="AE13" s="30">
        <f t="shared" si="10"/>
        <v>1.4765117214913248E-2</v>
      </c>
      <c r="AF13" s="20">
        <v>12</v>
      </c>
      <c r="AG13" s="26">
        <f t="shared" ca="1" si="0"/>
        <v>1.7926135414694979E-2</v>
      </c>
      <c r="AH13" s="19">
        <f t="shared" ca="1" si="3"/>
        <v>0.21511362497633973</v>
      </c>
      <c r="AI13" s="19">
        <f ca="1">1/(2*SUM(AH$2:AH13)-1)</f>
        <v>9.6772386149975492E-2</v>
      </c>
      <c r="AJ13" s="19">
        <f t="shared" si="4"/>
        <v>8.3333333333333329E-2</v>
      </c>
      <c r="AK13" s="19">
        <f t="shared" ca="1" si="5"/>
        <v>1.4660784890882361E-2</v>
      </c>
      <c r="AL13" s="27"/>
    </row>
    <row r="14" spans="1:38" x14ac:dyDescent="0.45">
      <c r="A14" s="18" t="str">
        <f t="shared" si="6"/>
        <v/>
      </c>
      <c r="B14" s="23">
        <f>Итог!W15</f>
        <v>3.2369899100352902E-3</v>
      </c>
      <c r="C14" s="23">
        <f t="shared" si="1"/>
        <v>3.2369899100352902E-3</v>
      </c>
      <c r="D14" s="37">
        <f t="shared" si="2"/>
        <v>0.79465982533416779</v>
      </c>
      <c r="E14" s="29">
        <f t="shared" si="7"/>
        <v>123.96693275213018</v>
      </c>
      <c r="F14" s="24">
        <f t="shared" si="8"/>
        <v>4.9200525624178724</v>
      </c>
      <c r="G14" s="24">
        <f t="shared" si="9"/>
        <v>6.94375096641786</v>
      </c>
      <c r="H14" s="24">
        <f t="shared" si="11"/>
        <v>7.0285390553076992</v>
      </c>
      <c r="I14" s="24">
        <f t="shared" si="12"/>
        <v>7.9878084980069559</v>
      </c>
      <c r="J14" s="24">
        <f t="shared" si="13"/>
        <v>8.1973444930568782</v>
      </c>
      <c r="K14" s="24">
        <f t="shared" si="14"/>
        <v>8.2708029686217355</v>
      </c>
      <c r="L14" s="24">
        <f t="shared" si="15"/>
        <v>9.2608517994656676</v>
      </c>
      <c r="M14" s="24">
        <f t="shared" si="16"/>
        <v>10.36298470780995</v>
      </c>
      <c r="N14" s="24">
        <f t="shared" si="17"/>
        <v>10.490166106185676</v>
      </c>
      <c r="O14" s="24">
        <f t="shared" ref="O14:O26" si="18">($AD$11/O$27)/((AD14-$AD$11)/(AF14-O$27))</f>
        <v>11.293181272508996</v>
      </c>
      <c r="P14" s="24">
        <f>($AD$12/P$27)/((AD14-$AD$12)/(AF14-P$27))</f>
        <v>13.550701761870254</v>
      </c>
      <c r="Q14" s="24">
        <f>($AD$13/Q$27)/((AD14-$AD$13)/(AF14-Q$27))</f>
        <v>25.660748560460629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>
        <f t="shared" si="10"/>
        <v>0.17329669672677539</v>
      </c>
      <c r="AF14" s="20">
        <v>13</v>
      </c>
      <c r="AG14" s="26">
        <f t="shared" ca="1" si="0"/>
        <v>5.8009419571776917E-3</v>
      </c>
      <c r="AH14" s="19">
        <f t="shared" ca="1" si="3"/>
        <v>7.5412245443309989E-2</v>
      </c>
      <c r="AI14" s="19">
        <f ca="1">1/(2*SUM(AH$2:AH14)-1)</f>
        <v>9.538024980061191E-2</v>
      </c>
      <c r="AJ14" s="19">
        <f t="shared" si="4"/>
        <v>7.6923076923076927E-2</v>
      </c>
      <c r="AK14" s="19">
        <f t="shared" ca="1" si="5"/>
        <v>1.9995270617329565E-2</v>
      </c>
      <c r="AL14" s="27"/>
    </row>
    <row r="15" spans="1:38" x14ac:dyDescent="0.45">
      <c r="A15" s="18" t="str">
        <f t="shared" si="6"/>
        <v/>
      </c>
      <c r="B15" s="23">
        <f>Итог!W16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5.330056942619362</v>
      </c>
      <c r="G15" s="24">
        <f t="shared" si="9"/>
        <v>7.5750010542740291</v>
      </c>
      <c r="H15" s="24">
        <f t="shared" si="11"/>
        <v>7.7313929608384697</v>
      </c>
      <c r="I15" s="24">
        <f t="shared" si="12"/>
        <v>8.8753427755632845</v>
      </c>
      <c r="J15" s="24">
        <f t="shared" si="13"/>
        <v>9.2220125546889893</v>
      </c>
      <c r="K15" s="24">
        <f t="shared" si="14"/>
        <v>9.452346249853413</v>
      </c>
      <c r="L15" s="24">
        <f t="shared" si="15"/>
        <v>10.804327099376611</v>
      </c>
      <c r="M15" s="24">
        <f t="shared" si="16"/>
        <v>12.43558164937194</v>
      </c>
      <c r="N15" s="24">
        <f t="shared" si="17"/>
        <v>13.112707632732095</v>
      </c>
      <c r="O15" s="24">
        <f t="shared" si="18"/>
        <v>15.057575030011995</v>
      </c>
      <c r="P15" s="24">
        <f t="shared" ref="P15:P26" si="19">($AD$12/P$27)/((AD15-$AD$12)/(AF15-P$27))</f>
        <v>20.326052642805383</v>
      </c>
      <c r="Q15" s="24">
        <f t="shared" ref="Q15:Q26" si="20">($AD$13/Q$27)/((AD15-$AD$13)/(AF15-Q$27))</f>
        <v>51.321497120921258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9.538024980061191E-2</v>
      </c>
      <c r="AJ15" s="19">
        <f t="shared" si="4"/>
        <v>7.1428571428571425E-2</v>
      </c>
      <c r="AK15" s="19">
        <f t="shared" ca="1" si="5"/>
        <v>2.5794115169889754E-2</v>
      </c>
      <c r="AL15" s="27"/>
    </row>
    <row r="16" spans="1:38" x14ac:dyDescent="0.45">
      <c r="A16" s="18" t="str">
        <f t="shared" si="6"/>
        <v/>
      </c>
      <c r="B16" s="23">
        <f>Итог!W17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5.7400613228208508</v>
      </c>
      <c r="G16" s="24">
        <f t="shared" si="9"/>
        <v>8.2062511421301974</v>
      </c>
      <c r="H16" s="24">
        <f t="shared" si="11"/>
        <v>8.4342468663692394</v>
      </c>
      <c r="I16" s="24">
        <f t="shared" si="12"/>
        <v>9.7628770531196132</v>
      </c>
      <c r="J16" s="24">
        <f t="shared" si="13"/>
        <v>10.246680616321099</v>
      </c>
      <c r="K16" s="24">
        <f t="shared" si="14"/>
        <v>10.633889531085089</v>
      </c>
      <c r="L16" s="24">
        <f t="shared" si="15"/>
        <v>12.347802399287556</v>
      </c>
      <c r="M16" s="24">
        <f t="shared" si="16"/>
        <v>14.50817859093393</v>
      </c>
      <c r="N16" s="24">
        <f t="shared" si="17"/>
        <v>15.735249159278515</v>
      </c>
      <c r="O16" s="24">
        <f t="shared" si="18"/>
        <v>18.821968787514994</v>
      </c>
      <c r="P16" s="24">
        <f t="shared" si="19"/>
        <v>27.101403523740508</v>
      </c>
      <c r="Q16" s="24">
        <f t="shared" si="20"/>
        <v>76.982245681381883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9.538024980061191E-2</v>
      </c>
      <c r="AJ16" s="19">
        <f t="shared" si="4"/>
        <v>6.6666666666666666E-2</v>
      </c>
      <c r="AK16" s="19">
        <f t="shared" ca="1" si="5"/>
        <v>3.0764553357798475E-2</v>
      </c>
      <c r="AL16" s="27"/>
    </row>
    <row r="17" spans="1:38" x14ac:dyDescent="0.45">
      <c r="A17" s="18" t="str">
        <f t="shared" si="6"/>
        <v/>
      </c>
      <c r="B17" s="23">
        <f>Итог!W18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6.1500657030223405</v>
      </c>
      <c r="G17" s="24">
        <f t="shared" ref="G17:G26" si="22">(AD$3/G$27)/((AD17-AD$3)/(AF17-G$27))</f>
        <v>8.8375012299863656</v>
      </c>
      <c r="H17" s="24">
        <f t="shared" si="11"/>
        <v>9.137100771900009</v>
      </c>
      <c r="I17" s="24">
        <f t="shared" si="12"/>
        <v>10.650411330675942</v>
      </c>
      <c r="J17" s="24">
        <f t="shared" si="13"/>
        <v>11.271348677953208</v>
      </c>
      <c r="K17" s="24">
        <f t="shared" si="14"/>
        <v>11.815432812316766</v>
      </c>
      <c r="L17" s="24">
        <f t="shared" si="15"/>
        <v>13.891277699198501</v>
      </c>
      <c r="M17" s="24">
        <f t="shared" si="16"/>
        <v>16.58077553249592</v>
      </c>
      <c r="N17" s="24">
        <f t="shared" si="17"/>
        <v>18.357790685824934</v>
      </c>
      <c r="O17" s="24">
        <f t="shared" si="18"/>
        <v>22.586362545017991</v>
      </c>
      <c r="P17" s="24">
        <f t="shared" si="19"/>
        <v>33.876754404675637</v>
      </c>
      <c r="Q17" s="24">
        <f t="shared" si="20"/>
        <v>102.64299424184252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9.538024980061191E-2</v>
      </c>
      <c r="AJ17" s="19">
        <f t="shared" si="4"/>
        <v>6.25E-2</v>
      </c>
      <c r="AK17" s="19">
        <f t="shared" ca="1" si="5"/>
        <v>3.5072266453986041E-2</v>
      </c>
      <c r="AL17" s="27"/>
    </row>
    <row r="18" spans="1:38" x14ac:dyDescent="0.45">
      <c r="A18" s="18" t="str">
        <f t="shared" si="6"/>
        <v/>
      </c>
      <c r="B18" s="23">
        <f>Итог!W19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6.5600700832238292</v>
      </c>
      <c r="G18" s="24">
        <f t="shared" si="22"/>
        <v>9.4687513178425355</v>
      </c>
      <c r="H18" s="24">
        <f t="shared" si="11"/>
        <v>9.8399546774307804</v>
      </c>
      <c r="I18" s="24">
        <f t="shared" si="12"/>
        <v>11.53794560823227</v>
      </c>
      <c r="J18" s="24">
        <f t="shared" si="13"/>
        <v>12.296016739585319</v>
      </c>
      <c r="K18" s="24">
        <f t="shared" si="14"/>
        <v>12.996976093548442</v>
      </c>
      <c r="L18" s="24">
        <f t="shared" si="15"/>
        <v>15.434752999109445</v>
      </c>
      <c r="M18" s="24">
        <f t="shared" si="16"/>
        <v>18.65337247405791</v>
      </c>
      <c r="N18" s="24">
        <f t="shared" si="17"/>
        <v>20.980332212371351</v>
      </c>
      <c r="O18" s="24">
        <f t="shared" si="18"/>
        <v>26.350756302520992</v>
      </c>
      <c r="P18" s="24">
        <f t="shared" si="19"/>
        <v>40.652105285610766</v>
      </c>
      <c r="Q18" s="24">
        <f t="shared" si="20"/>
        <v>128.30374280230316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9.538024980061191E-2</v>
      </c>
      <c r="AJ18" s="19">
        <f t="shared" si="4"/>
        <v>5.8823529411764705E-2</v>
      </c>
      <c r="AK18" s="19">
        <f t="shared" ca="1" si="5"/>
        <v>3.8841515413150153E-2</v>
      </c>
      <c r="AL18" s="27"/>
    </row>
    <row r="19" spans="1:38" x14ac:dyDescent="0.45">
      <c r="A19" s="18" t="str">
        <f t="shared" si="6"/>
        <v/>
      </c>
      <c r="B19" s="23">
        <f>Итог!W20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6.9700744634253189</v>
      </c>
      <c r="G19" s="24">
        <f t="shared" si="22"/>
        <v>10.100001405698706</v>
      </c>
      <c r="H19" s="24">
        <f t="shared" si="11"/>
        <v>10.54280858296155</v>
      </c>
      <c r="I19" s="24">
        <f t="shared" si="12"/>
        <v>12.425479885788599</v>
      </c>
      <c r="J19" s="24">
        <f t="shared" si="13"/>
        <v>13.320684801217428</v>
      </c>
      <c r="K19" s="24">
        <f t="shared" si="14"/>
        <v>14.178519374780118</v>
      </c>
      <c r="L19" s="24">
        <f t="shared" si="15"/>
        <v>16.97822829902039</v>
      </c>
      <c r="M19" s="24">
        <f t="shared" si="16"/>
        <v>20.7259694156199</v>
      </c>
      <c r="N19" s="24">
        <f t="shared" si="17"/>
        <v>23.602873738917772</v>
      </c>
      <c r="O19" s="24">
        <f t="shared" si="18"/>
        <v>30.115150060023989</v>
      </c>
      <c r="P19" s="24">
        <f t="shared" si="19"/>
        <v>47.427456166545888</v>
      </c>
      <c r="Q19" s="24">
        <f t="shared" si="20"/>
        <v>153.96449136276377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9.538024980061191E-2</v>
      </c>
      <c r="AJ19" s="19">
        <f t="shared" si="4"/>
        <v>5.5555555555555552E-2</v>
      </c>
      <c r="AK19" s="19">
        <f t="shared" ca="1" si="5"/>
        <v>4.2167323318294966E-2</v>
      </c>
      <c r="AL19" s="27"/>
    </row>
    <row r="20" spans="1:38" x14ac:dyDescent="0.45">
      <c r="A20" s="18" t="str">
        <f t="shared" si="6"/>
        <v/>
      </c>
      <c r="B20" s="23">
        <f>Итог!W21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7.3800788436268085</v>
      </c>
      <c r="G20" s="24">
        <f t="shared" si="22"/>
        <v>10.731251493554874</v>
      </c>
      <c r="H20" s="24">
        <f t="shared" si="11"/>
        <v>11.24566248849232</v>
      </c>
      <c r="I20" s="24">
        <f t="shared" si="12"/>
        <v>13.313014163344928</v>
      </c>
      <c r="J20" s="24">
        <f t="shared" si="13"/>
        <v>14.345352862849538</v>
      </c>
      <c r="K20" s="24">
        <f t="shared" si="14"/>
        <v>15.360062656011797</v>
      </c>
      <c r="L20" s="24">
        <f t="shared" si="15"/>
        <v>18.521703598931335</v>
      </c>
      <c r="M20" s="24">
        <f t="shared" si="16"/>
        <v>22.79856635718189</v>
      </c>
      <c r="N20" s="24">
        <f t="shared" si="17"/>
        <v>26.225415265464189</v>
      </c>
      <c r="O20" s="24">
        <f t="shared" si="18"/>
        <v>33.879543817526994</v>
      </c>
      <c r="P20" s="24">
        <f t="shared" si="19"/>
        <v>54.202807047481016</v>
      </c>
      <c r="Q20" s="24">
        <f t="shared" si="20"/>
        <v>179.6252399232244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9.538024980061191E-2</v>
      </c>
      <c r="AJ20" s="19">
        <f t="shared" si="4"/>
        <v>5.2631578947368418E-2</v>
      </c>
      <c r="AK20" s="19">
        <f t="shared" ca="1" si="5"/>
        <v>4.5123597011757013E-2</v>
      </c>
      <c r="AL20" s="27"/>
    </row>
    <row r="21" spans="1:38" x14ac:dyDescent="0.45">
      <c r="A21" s="18" t="str">
        <f t="shared" si="6"/>
        <v/>
      </c>
      <c r="B21" s="23">
        <f>Итог!W22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7.7900832238282973</v>
      </c>
      <c r="G21" s="24">
        <f t="shared" si="22"/>
        <v>11.362501581411044</v>
      </c>
      <c r="H21" s="24">
        <f t="shared" si="11"/>
        <v>11.948516394023089</v>
      </c>
      <c r="I21" s="24">
        <f t="shared" si="12"/>
        <v>14.200548440901255</v>
      </c>
      <c r="J21" s="24">
        <f t="shared" si="13"/>
        <v>15.370020924481647</v>
      </c>
      <c r="K21" s="24">
        <f t="shared" si="14"/>
        <v>16.541605937243471</v>
      </c>
      <c r="L21" s="24">
        <f t="shared" si="15"/>
        <v>20.065178898842277</v>
      </c>
      <c r="M21" s="24">
        <f t="shared" si="16"/>
        <v>24.87116329874388</v>
      </c>
      <c r="N21" s="24">
        <f t="shared" si="17"/>
        <v>28.84795679201061</v>
      </c>
      <c r="O21" s="24">
        <f t="shared" si="18"/>
        <v>37.643937575029987</v>
      </c>
      <c r="P21" s="24">
        <f t="shared" si="19"/>
        <v>60.978157928416145</v>
      </c>
      <c r="Q21" s="24">
        <f t="shared" si="20"/>
        <v>205.28598848368503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9.538024980061191E-2</v>
      </c>
      <c r="AJ21" s="19">
        <f t="shared" si="4"/>
        <v>0.05</v>
      </c>
      <c r="AK21" s="19">
        <f t="shared" ca="1" si="5"/>
        <v>4.7768684000644115E-2</v>
      </c>
      <c r="AL21" s="27"/>
    </row>
    <row r="22" spans="1:38" x14ac:dyDescent="0.45">
      <c r="A22" s="18" t="str">
        <f t="shared" si="6"/>
        <v/>
      </c>
      <c r="B22" s="23">
        <f>Итог!W23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8.2000876040297879</v>
      </c>
      <c r="G22" s="24">
        <f t="shared" si="22"/>
        <v>11.993751669267212</v>
      </c>
      <c r="H22" s="24">
        <f t="shared" si="11"/>
        <v>12.651370299553861</v>
      </c>
      <c r="I22" s="24">
        <f t="shared" si="12"/>
        <v>15.088082718457583</v>
      </c>
      <c r="J22" s="24">
        <f t="shared" si="13"/>
        <v>16.394688986113756</v>
      </c>
      <c r="K22" s="24">
        <f t="shared" si="14"/>
        <v>17.723149218475147</v>
      </c>
      <c r="L22" s="24">
        <f t="shared" si="15"/>
        <v>21.608654198753221</v>
      </c>
      <c r="M22" s="24">
        <f t="shared" si="16"/>
        <v>26.94376024030587</v>
      </c>
      <c r="N22" s="24">
        <f t="shared" si="17"/>
        <v>31.470498318557031</v>
      </c>
      <c r="O22" s="24">
        <f t="shared" si="18"/>
        <v>41.408331332532988</v>
      </c>
      <c r="P22" s="24">
        <f t="shared" si="19"/>
        <v>67.753508809351274</v>
      </c>
      <c r="Q22" s="24">
        <f t="shared" si="20"/>
        <v>230.94673704414566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9.538024980061191E-2</v>
      </c>
      <c r="AJ22" s="19">
        <f t="shared" si="4"/>
        <v>4.7619047619047616E-2</v>
      </c>
      <c r="AK22" s="19">
        <f t="shared" ca="1" si="5"/>
        <v>5.014926229064251E-2</v>
      </c>
      <c r="AL22" s="27"/>
    </row>
    <row r="23" spans="1:38" x14ac:dyDescent="0.45">
      <c r="A23" s="18" t="str">
        <f t="shared" si="6"/>
        <v/>
      </c>
      <c r="B23" s="23">
        <f>Итог!W24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8.6100919842312766</v>
      </c>
      <c r="G23" s="24">
        <f t="shared" si="22"/>
        <v>12.62500175712338</v>
      </c>
      <c r="H23" s="24">
        <f t="shared" si="11"/>
        <v>13.35422420508463</v>
      </c>
      <c r="I23" s="24">
        <f t="shared" si="12"/>
        <v>15.975616996013912</v>
      </c>
      <c r="J23" s="24">
        <f t="shared" si="13"/>
        <v>17.419357047745866</v>
      </c>
      <c r="K23" s="24">
        <f t="shared" si="14"/>
        <v>18.904692499706826</v>
      </c>
      <c r="L23" s="24">
        <f t="shared" si="15"/>
        <v>23.152129498664166</v>
      </c>
      <c r="M23" s="24">
        <f t="shared" si="16"/>
        <v>29.016357181867861</v>
      </c>
      <c r="N23" s="24">
        <f t="shared" si="17"/>
        <v>34.093039845103448</v>
      </c>
      <c r="O23" s="24">
        <f t="shared" si="18"/>
        <v>45.172725090035982</v>
      </c>
      <c r="P23" s="24">
        <f t="shared" si="19"/>
        <v>74.528859690286396</v>
      </c>
      <c r="Q23" s="24">
        <f t="shared" si="20"/>
        <v>256.60748560460632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9.538024980061191E-2</v>
      </c>
      <c r="AJ23" s="19">
        <f t="shared" si="4"/>
        <v>4.5454545454545456E-2</v>
      </c>
      <c r="AK23" s="19">
        <f t="shared" ca="1" si="5"/>
        <v>5.2303118838736284E-2</v>
      </c>
      <c r="AL23" s="27"/>
    </row>
    <row r="24" spans="1:38" x14ac:dyDescent="0.45">
      <c r="A24" s="18" t="str">
        <f t="shared" si="6"/>
        <v/>
      </c>
      <c r="B24" s="23">
        <f>Итог!W25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9.0200963644327672</v>
      </c>
      <c r="G24" s="24">
        <f t="shared" si="22"/>
        <v>13.25625184497955</v>
      </c>
      <c r="H24" s="24">
        <f t="shared" si="11"/>
        <v>14.057078110615398</v>
      </c>
      <c r="I24" s="24">
        <f t="shared" si="12"/>
        <v>16.863151273570242</v>
      </c>
      <c r="J24" s="24">
        <f t="shared" si="13"/>
        <v>18.444025109377979</v>
      </c>
      <c r="K24" s="24">
        <f t="shared" si="14"/>
        <v>20.086235780938502</v>
      </c>
      <c r="L24" s="24">
        <f t="shared" si="15"/>
        <v>24.695604798575111</v>
      </c>
      <c r="M24" s="24">
        <f t="shared" si="16"/>
        <v>31.088954123429851</v>
      </c>
      <c r="N24" s="24">
        <f t="shared" si="17"/>
        <v>36.715581371649868</v>
      </c>
      <c r="O24" s="24">
        <f t="shared" si="18"/>
        <v>48.93711884753899</v>
      </c>
      <c r="P24" s="24">
        <f t="shared" si="19"/>
        <v>81.304210571221532</v>
      </c>
      <c r="Q24" s="24">
        <f t="shared" si="20"/>
        <v>282.26823416506693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9.538024980061191E-2</v>
      </c>
      <c r="AJ24" s="19">
        <f t="shared" si="4"/>
        <v>4.3478260869565216E-2</v>
      </c>
      <c r="AK24" s="19">
        <f t="shared" ca="1" si="5"/>
        <v>5.4261170246094267E-2</v>
      </c>
      <c r="AL24" s="27"/>
    </row>
    <row r="25" spans="1:38" x14ac:dyDescent="0.45">
      <c r="A25" s="18" t="str">
        <f t="shared" si="6"/>
        <v/>
      </c>
      <c r="B25" s="23">
        <f>Итог!W26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9.4301007446342542</v>
      </c>
      <c r="G25" s="24">
        <f t="shared" si="22"/>
        <v>13.88750193283572</v>
      </c>
      <c r="H25" s="24">
        <f t="shared" si="11"/>
        <v>14.759932016146168</v>
      </c>
      <c r="I25" s="24">
        <f t="shared" si="12"/>
        <v>17.750685551126569</v>
      </c>
      <c r="J25" s="24">
        <f t="shared" si="13"/>
        <v>19.468693171010088</v>
      </c>
      <c r="K25" s="24">
        <f t="shared" si="14"/>
        <v>21.267779062170177</v>
      </c>
      <c r="L25" s="24">
        <f t="shared" si="15"/>
        <v>26.239080098486056</v>
      </c>
      <c r="M25" s="24">
        <f t="shared" si="16"/>
        <v>33.161551064991841</v>
      </c>
      <c r="N25" s="24">
        <f t="shared" si="17"/>
        <v>39.338122898196289</v>
      </c>
      <c r="O25" s="24">
        <f t="shared" si="18"/>
        <v>52.701512605041984</v>
      </c>
      <c r="P25" s="24">
        <f t="shared" si="19"/>
        <v>88.079561452156653</v>
      </c>
      <c r="Q25" s="24">
        <f t="shared" si="20"/>
        <v>307.92898272552753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9.538024980061191E-2</v>
      </c>
      <c r="AJ25" s="19">
        <f t="shared" si="4"/>
        <v>4.1666666666666664E-2</v>
      </c>
      <c r="AK25" s="19">
        <f t="shared" ca="1" si="5"/>
        <v>5.6048956313681994E-2</v>
      </c>
      <c r="AL25" s="27"/>
    </row>
    <row r="26" spans="1:38" x14ac:dyDescent="0.45">
      <c r="A26" s="18" t="str">
        <f t="shared" si="6"/>
        <v/>
      </c>
      <c r="B26" s="23">
        <f>Итог!W27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9.8401051248357447</v>
      </c>
      <c r="G26" s="24">
        <f t="shared" si="22"/>
        <v>14.518752020691887</v>
      </c>
      <c r="H26" s="24">
        <f t="shared" si="11"/>
        <v>15.462785921676939</v>
      </c>
      <c r="I26" s="24">
        <f t="shared" si="12"/>
        <v>18.638219828682896</v>
      </c>
      <c r="J26" s="24">
        <f t="shared" si="13"/>
        <v>20.493361232642197</v>
      </c>
      <c r="K26" s="24">
        <f t="shared" si="14"/>
        <v>22.449322343401857</v>
      </c>
      <c r="L26" s="24">
        <f t="shared" si="15"/>
        <v>27.782555398397001</v>
      </c>
      <c r="M26" s="24">
        <f t="shared" si="16"/>
        <v>35.234148006553831</v>
      </c>
      <c r="N26" s="24">
        <f t="shared" si="17"/>
        <v>41.960664424742703</v>
      </c>
      <c r="O26" s="24">
        <f t="shared" si="18"/>
        <v>56.465906362544985</v>
      </c>
      <c r="P26" s="24">
        <f t="shared" si="19"/>
        <v>94.854912333091775</v>
      </c>
      <c r="Q26" s="24">
        <f t="shared" si="20"/>
        <v>333.58973128598819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9.538024980061191E-2</v>
      </c>
      <c r="AJ26" s="19">
        <f t="shared" si="4"/>
        <v>0.04</v>
      </c>
      <c r="AK26" s="19">
        <f t="shared" ca="1" si="5"/>
        <v>5.7687760208970741E-2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0.55801108404990307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iojLVkai8mv8dhuI5tKcpYDcrNNNHBB6Tbk17i/KOSJBWjetUgpbTJNo7s/9dxK2iw4vmBQmjFa9czjyhJXgvg==" saltValue="1chpyGnhIp2zEvCDPhfozw==" spinCount="100000" sheet="1" formatCell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Итог!X3</f>
        <v>0.29028334579058229</v>
      </c>
      <c r="C2" s="23">
        <f>LARGE($B$2:$B$26,ROW(A2)-1)</f>
        <v>0.29028334579058229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0.29028334579058229</v>
      </c>
      <c r="AE2" s="19"/>
      <c r="AF2" s="20">
        <v>1</v>
      </c>
      <c r="AG2" s="26">
        <f t="shared" ref="AG2:AG16" ca="1" si="0">C2/SUM(INDIRECT("C$2:C$"&amp;$A$28))</f>
        <v>0.52395260989010994</v>
      </c>
      <c r="AH2" s="19">
        <f ca="1">AF2*AG2</f>
        <v>0.52395260989010994</v>
      </c>
      <c r="AI2" s="19">
        <f ca="1">1/(2*SUM(AH$2:AH2)-1)</f>
        <v>20.874551971326117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Итог!X4</f>
        <v>0.2637426105863967</v>
      </c>
      <c r="C3" s="23">
        <f t="shared" ref="C3:C26" si="1">LARGE($B$2:$B$26,ROW(A3)-1)</f>
        <v>0.2637426105863967</v>
      </c>
      <c r="D3" s="28">
        <f t="shared" ref="D3:D26" si="2">E3*(1/(AF3*(AF3-1)))</f>
        <v>0.55031559963931476</v>
      </c>
      <c r="E3" s="29">
        <f>SUM(F3:AC3)</f>
        <v>1.1006311992786295</v>
      </c>
      <c r="F3" s="24">
        <f>(C$2/F$27)/((SUM(C$2:C3)-C$2)/(AF3-F$27))</f>
        <v>1.1006311992786295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0.55402595637697893</v>
      </c>
      <c r="AE3" s="19"/>
      <c r="AF3" s="20">
        <v>2</v>
      </c>
      <c r="AG3" s="26">
        <f t="shared" ca="1" si="0"/>
        <v>0.47604739010989017</v>
      </c>
      <c r="AH3" s="19">
        <f t="shared" ref="AH3:AH26" ca="1" si="3">AF3*AG3</f>
        <v>0.95209478021978033</v>
      </c>
      <c r="AI3" s="19">
        <f ca="1">1/(2*SUM(AH$2:AH3)-1)</f>
        <v>0.51227020846160598</v>
      </c>
      <c r="AJ3" s="19">
        <f t="shared" ref="AJ3:AJ26" si="4">1/AF3</f>
        <v>0.5</v>
      </c>
      <c r="AK3" s="19">
        <f t="shared" ref="AK3:AK26" ca="1" si="5">(AI3-AJ3)/(1-AJ3)</f>
        <v>2.4540416923211961E-2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Итог!X5</f>
        <v>0.13987905143711354</v>
      </c>
      <c r="C4" s="23">
        <f t="shared" si="1"/>
        <v>0.13987905143711354</v>
      </c>
      <c r="D4" s="37">
        <f t="shared" si="2"/>
        <v>0.56979471753106337</v>
      </c>
      <c r="E4" s="29">
        <f t="shared" ref="E4:E26" si="7">SUM(F4:AC4)</f>
        <v>3.4187683051863802</v>
      </c>
      <c r="F4" s="24">
        <f t="shared" ref="F4:F16" si="8">(AD$2/F$27)/((AD4-AD$2)/(AF4-F$27))</f>
        <v>1.4383932930422048</v>
      </c>
      <c r="G4" s="24">
        <f t="shared" ref="G4:G16" si="9">(AD$3/G$27)/((AD4-AD$3)/(AF4-G$27))</f>
        <v>1.9803750121441754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0.69390500781409248</v>
      </c>
      <c r="AE4" s="30">
        <f t="shared" ref="AE4:AE26" si="10">D4-D3</f>
        <v>1.947911789174861E-2</v>
      </c>
      <c r="AF4" s="20">
        <v>3</v>
      </c>
      <c r="AG4" s="26">
        <f t="shared" ca="1" si="0"/>
        <v>0.25247743328100475</v>
      </c>
      <c r="AH4" s="19">
        <f t="shared" ca="1" si="3"/>
        <v>0.7574322998430143</v>
      </c>
      <c r="AI4" s="19">
        <f ca="1">1/(2*SUM(AH$2:AH4)-1)</f>
        <v>0.28843718383200906</v>
      </c>
      <c r="AJ4" s="19">
        <f t="shared" si="4"/>
        <v>0.33333333333333331</v>
      </c>
      <c r="AK4" s="19">
        <f t="shared" ca="1" si="5"/>
        <v>-6.734422425198637E-2</v>
      </c>
      <c r="AL4" s="27"/>
    </row>
    <row r="5" spans="1:38" x14ac:dyDescent="0.45">
      <c r="A5" s="18">
        <f t="shared" si="6"/>
        <v>5</v>
      </c>
      <c r="B5" s="23">
        <f>Итог!X6</f>
        <v>0.1036012774342597</v>
      </c>
      <c r="C5" s="23">
        <f t="shared" si="1"/>
        <v>0.1036012774342597</v>
      </c>
      <c r="D5" s="37">
        <f t="shared" si="2"/>
        <v>0.51874637194896067</v>
      </c>
      <c r="E5" s="29">
        <f t="shared" si="7"/>
        <v>6.2249564633875289</v>
      </c>
      <c r="F5" s="24">
        <f t="shared" si="8"/>
        <v>1.7168979744936235</v>
      </c>
      <c r="G5" s="24">
        <f t="shared" si="9"/>
        <v>2.2754444227388158</v>
      </c>
      <c r="H5" s="24">
        <f t="shared" ref="H5:H26" si="11">(AD$4/H$27)/((AD5-AD$4)/(AF5-H$27))</f>
        <v>2.2326140661550897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0.79750628524835221</v>
      </c>
      <c r="AE5" s="30">
        <f t="shared" si="10"/>
        <v>-5.1048345582102694E-2</v>
      </c>
      <c r="AF5" s="20">
        <v>4</v>
      </c>
      <c r="AG5" s="26">
        <f t="shared" ca="1" si="0"/>
        <v>0.18699715463108324</v>
      </c>
      <c r="AH5" s="19">
        <f t="shared" ca="1" si="3"/>
        <v>0.74798861852433296</v>
      </c>
      <c r="AI5" s="19">
        <f ca="1">1/(2*SUM(AH$2:AH5)-1)</f>
        <v>0.20149360694710097</v>
      </c>
      <c r="AJ5" s="19">
        <f t="shared" si="4"/>
        <v>0.25</v>
      </c>
      <c r="AK5" s="19">
        <f t="shared" ca="1" si="5"/>
        <v>-6.4675190737198698E-2</v>
      </c>
      <c r="AL5" s="27"/>
    </row>
    <row r="6" spans="1:38" x14ac:dyDescent="0.45">
      <c r="A6" s="18" t="b">
        <f t="shared" si="6"/>
        <v>0</v>
      </c>
      <c r="B6" s="23">
        <f>Итог!X7</f>
        <v>5.4528776245158658E-2</v>
      </c>
      <c r="C6" s="23">
        <f t="shared" si="1"/>
        <v>5.4528776245158658E-2</v>
      </c>
      <c r="D6" s="37">
        <f t="shared" si="2"/>
        <v>0.57187196043312183</v>
      </c>
      <c r="E6" s="29">
        <f t="shared" si="7"/>
        <v>11.437439208662436</v>
      </c>
      <c r="F6" s="24">
        <f t="shared" si="8"/>
        <v>2.0669868034303822</v>
      </c>
      <c r="G6" s="24">
        <f t="shared" si="9"/>
        <v>2.788636052715582</v>
      </c>
      <c r="H6" s="24">
        <f t="shared" si="11"/>
        <v>2.925461212329552</v>
      </c>
      <c r="I6" s="24">
        <f t="shared" ref="I6:I26" si="12">($AD$5/I$27)/((AD6-$AD$5)/(AF6-I$27))</f>
        <v>3.6563551401869185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0.85203506149351083</v>
      </c>
      <c r="AE6" s="30">
        <f t="shared" si="10"/>
        <v>5.3125588484161157E-2</v>
      </c>
      <c r="AF6" s="20">
        <v>5</v>
      </c>
      <c r="AG6" s="26">
        <f t="shared" ca="1" si="0"/>
        <v>9.8422782574568296E-2</v>
      </c>
      <c r="AH6" s="19">
        <f t="shared" ca="1" si="3"/>
        <v>0.49211391287284145</v>
      </c>
      <c r="AI6" s="19">
        <f ca="1">1/(2*SUM(AH$2:AH6)-1)</f>
        <v>0.16814735991157082</v>
      </c>
      <c r="AJ6" s="19">
        <f t="shared" si="4"/>
        <v>0.2</v>
      </c>
      <c r="AK6" s="19">
        <f t="shared" ca="1" si="5"/>
        <v>-3.9815800110536495E-2</v>
      </c>
      <c r="AL6" s="27"/>
    </row>
    <row r="7" spans="1:38" x14ac:dyDescent="0.45">
      <c r="A7" s="18" t="b">
        <f t="shared" si="6"/>
        <v>0</v>
      </c>
      <c r="B7" s="23">
        <f>Итог!X8</f>
        <v>4.3561867228375351E-2</v>
      </c>
      <c r="C7" s="23">
        <f t="shared" si="1"/>
        <v>4.3561867228375351E-2</v>
      </c>
      <c r="D7" s="37">
        <f t="shared" si="2"/>
        <v>0.56863965125038085</v>
      </c>
      <c r="E7" s="29">
        <f t="shared" si="7"/>
        <v>17.059189537511426</v>
      </c>
      <c r="F7" s="24">
        <f t="shared" si="8"/>
        <v>2.3977930941583225</v>
      </c>
      <c r="G7" s="24">
        <f t="shared" si="9"/>
        <v>3.2439873480673977</v>
      </c>
      <c r="H7" s="24">
        <f t="shared" si="11"/>
        <v>3.4404204426776275</v>
      </c>
      <c r="I7" s="24">
        <f t="shared" si="12"/>
        <v>4.0651496259351658</v>
      </c>
      <c r="J7" s="24">
        <f t="shared" ref="J7:J26" si="13">($AD$6/J$27)/((AD7-$AD$6)/(AF7-J$27))</f>
        <v>3.9118390266729106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0.89559692872188612</v>
      </c>
      <c r="AE7" s="30">
        <f t="shared" si="10"/>
        <v>-3.2323091827409778E-3</v>
      </c>
      <c r="AF7" s="20">
        <v>6</v>
      </c>
      <c r="AG7" s="26">
        <f t="shared" ca="1" si="0"/>
        <v>7.8627845368916816E-2</v>
      </c>
      <c r="AH7" s="19">
        <f t="shared" ca="1" si="3"/>
        <v>0.47176707221350089</v>
      </c>
      <c r="AI7" s="19">
        <f ca="1">1/(2*SUM(AH$2:AH7)-1)</f>
        <v>0.1451231667378613</v>
      </c>
      <c r="AJ7" s="19">
        <f t="shared" si="4"/>
        <v>0.16666666666666666</v>
      </c>
      <c r="AK7" s="19">
        <f t="shared" ca="1" si="5"/>
        <v>-2.5852199914566429E-2</v>
      </c>
      <c r="AL7" s="27"/>
    </row>
    <row r="8" spans="1:38" x14ac:dyDescent="0.45">
      <c r="A8" s="18">
        <f t="shared" si="6"/>
        <v>8</v>
      </c>
      <c r="B8" s="23">
        <f>Итог!X9</f>
        <v>3.8805463069919138E-2</v>
      </c>
      <c r="C8" s="23">
        <f t="shared" si="1"/>
        <v>3.8805463069919138E-2</v>
      </c>
      <c r="D8" s="37">
        <f t="shared" si="2"/>
        <v>0.53680571193163762</v>
      </c>
      <c r="E8" s="29">
        <f t="shared" si="7"/>
        <v>22.545839901128783</v>
      </c>
      <c r="F8" s="24">
        <f t="shared" si="8"/>
        <v>2.70400337570547</v>
      </c>
      <c r="G8" s="24">
        <f t="shared" si="9"/>
        <v>3.6413004644515898</v>
      </c>
      <c r="H8" s="24">
        <f t="shared" si="11"/>
        <v>3.8470550564125752</v>
      </c>
      <c r="I8" s="24">
        <f t="shared" si="12"/>
        <v>4.3692237057626464</v>
      </c>
      <c r="J8" s="24">
        <f t="shared" si="13"/>
        <v>4.1377330473519232</v>
      </c>
      <c r="K8" s="24">
        <f>($AD$7/K$27)/((AD8-$AD$7)/(AF8-K$27))</f>
        <v>3.8465242514445777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0.93440239179180529</v>
      </c>
      <c r="AE8" s="30">
        <f t="shared" si="10"/>
        <v>-3.1833939318743232E-2</v>
      </c>
      <c r="AF8" s="20">
        <v>7</v>
      </c>
      <c r="AG8" s="26">
        <f t="shared" ca="1" si="0"/>
        <v>7.0042680533751969E-2</v>
      </c>
      <c r="AH8" s="19">
        <f t="shared" ca="1" si="3"/>
        <v>0.4902987637362638</v>
      </c>
      <c r="AI8" s="19">
        <f ca="1">1/(2*SUM(AH$2:AH8)-1)</f>
        <v>0.12704388012352871</v>
      </c>
      <c r="AJ8" s="19">
        <f t="shared" si="4"/>
        <v>0.14285714285714285</v>
      </c>
      <c r="AK8" s="19">
        <f t="shared" ca="1" si="5"/>
        <v>-1.8448806522549824E-2</v>
      </c>
      <c r="AL8" s="27"/>
    </row>
    <row r="9" spans="1:38" x14ac:dyDescent="0.45">
      <c r="A9" s="18">
        <f t="shared" si="6"/>
        <v>9</v>
      </c>
      <c r="B9" s="23">
        <f>Итог!X10</f>
        <v>8.7381939253924033E-3</v>
      </c>
      <c r="C9" s="23">
        <f t="shared" si="1"/>
        <v>1.7258952232112525E-2</v>
      </c>
      <c r="D9" s="37">
        <f t="shared" si="2"/>
        <v>0.626839075672465</v>
      </c>
      <c r="E9" s="29">
        <f t="shared" si="7"/>
        <v>35.102988237658039</v>
      </c>
      <c r="F9" s="24">
        <f t="shared" si="8"/>
        <v>3.072348076231572</v>
      </c>
      <c r="G9" s="24">
        <f t="shared" si="9"/>
        <v>4.179904306220096</v>
      </c>
      <c r="H9" s="24">
        <f t="shared" si="11"/>
        <v>4.4868279995079181</v>
      </c>
      <c r="I9" s="24">
        <f t="shared" si="12"/>
        <v>5.1734032705954984</v>
      </c>
      <c r="J9" s="24">
        <f t="shared" si="13"/>
        <v>5.1313872595825973</v>
      </c>
      <c r="K9" s="24">
        <f>($AD$7/K$27)/((AD9-$AD$7)/(AF9-K$27))</f>
        <v>5.3248091140467819</v>
      </c>
      <c r="L9" s="24">
        <f>($AD$8/L$27)/((AD9-$AD$8)/(AF9-L$27))</f>
        <v>7.7343082114735795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0.95166134402391778</v>
      </c>
      <c r="AE9" s="30">
        <f t="shared" si="10"/>
        <v>9.0033363740827377E-2</v>
      </c>
      <c r="AF9" s="20">
        <v>8</v>
      </c>
      <c r="AG9" s="26">
        <f t="shared" ca="1" si="0"/>
        <v>3.1151883830455265E-2</v>
      </c>
      <c r="AH9" s="19">
        <f t="shared" ca="1" si="3"/>
        <v>0.24921507064364212</v>
      </c>
      <c r="AI9" s="19">
        <f ca="1">1/(2*SUM(AH$2:AH9)-1)</f>
        <v>0.11947822060448333</v>
      </c>
      <c r="AJ9" s="19">
        <f t="shared" si="4"/>
        <v>0.125</v>
      </c>
      <c r="AK9" s="19">
        <f t="shared" ca="1" si="5"/>
        <v>-6.3106050234476175E-3</v>
      </c>
      <c r="AL9" s="27"/>
    </row>
    <row r="10" spans="1:38" x14ac:dyDescent="0.45">
      <c r="A10" s="18">
        <f t="shared" si="6"/>
        <v>10</v>
      </c>
      <c r="B10" s="23">
        <f>Итог!X11</f>
        <v>1.7258952232112525E-2</v>
      </c>
      <c r="C10" s="23">
        <f t="shared" si="1"/>
        <v>1.2855880953998778E-2</v>
      </c>
      <c r="D10" s="37">
        <f t="shared" si="2"/>
        <v>0.69362545712713142</v>
      </c>
      <c r="E10" s="29">
        <f t="shared" si="7"/>
        <v>49.941032913153464</v>
      </c>
      <c r="F10" s="24">
        <f t="shared" si="8"/>
        <v>3.4443044735807793</v>
      </c>
      <c r="G10" s="24">
        <f t="shared" si="9"/>
        <v>4.7238297027080716</v>
      </c>
      <c r="H10" s="24">
        <f t="shared" si="11"/>
        <v>5.1284085773113048</v>
      </c>
      <c r="I10" s="24">
        <f t="shared" si="12"/>
        <v>5.9689674112046891</v>
      </c>
      <c r="J10" s="24">
        <f t="shared" si="13"/>
        <v>6.0598767669445461</v>
      </c>
      <c r="K10" s="24">
        <f>($AD$7/K$27)/((AD10-$AD$7)/(AF10-K$27))</f>
        <v>6.4973380656610438</v>
      </c>
      <c r="L10" s="24">
        <f>($AD$8/L$27)/((AD10-$AD$8)/(AF10-L$27))</f>
        <v>8.8651366683857642</v>
      </c>
      <c r="M10" s="24">
        <f>($AD$9/M$27)/((AD10-$AD$9)/(AF10-M$27))</f>
        <v>9.2531712473572689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0.96451722497791659</v>
      </c>
      <c r="AE10" s="30">
        <f t="shared" si="10"/>
        <v>6.6786381454666421E-2</v>
      </c>
      <c r="AF10" s="20">
        <v>9</v>
      </c>
      <c r="AG10" s="26">
        <f t="shared" ca="1" si="0"/>
        <v>2.3204474097331243E-2</v>
      </c>
      <c r="AH10" s="19">
        <f t="shared" ca="1" si="3"/>
        <v>0.20884026687598117</v>
      </c>
      <c r="AI10" s="19">
        <f ca="1">1/(2*SUM(AH$2:AH10)-1)</f>
        <v>0.11379921562059482</v>
      </c>
      <c r="AJ10" s="19">
        <f t="shared" si="4"/>
        <v>0.1111111111111111</v>
      </c>
      <c r="AK10" s="19">
        <f t="shared" ca="1" si="5"/>
        <v>3.0241175731691803E-3</v>
      </c>
      <c r="AL10" s="27"/>
    </row>
    <row r="11" spans="1:38" x14ac:dyDescent="0.45">
      <c r="A11" s="18">
        <f t="shared" si="6"/>
        <v>11</v>
      </c>
      <c r="B11" s="23">
        <f>Итог!X12</f>
        <v>1.2855880953998778E-2</v>
      </c>
      <c r="C11" s="23">
        <f t="shared" si="1"/>
        <v>1.0525242916355235E-2</v>
      </c>
      <c r="D11" s="37">
        <f t="shared" si="2"/>
        <v>0.73588549425937722</v>
      </c>
      <c r="E11" s="29">
        <f t="shared" si="7"/>
        <v>66.229694483343948</v>
      </c>
      <c r="F11" s="24">
        <f t="shared" si="8"/>
        <v>3.815283400809717</v>
      </c>
      <c r="G11" s="24">
        <f t="shared" si="9"/>
        <v>5.2636981326963728</v>
      </c>
      <c r="H11" s="24">
        <f t="shared" si="11"/>
        <v>5.7591460221550852</v>
      </c>
      <c r="I11" s="24">
        <f t="shared" si="12"/>
        <v>6.7381161971831007</v>
      </c>
      <c r="J11" s="24">
        <f t="shared" si="13"/>
        <v>6.9266972325028995</v>
      </c>
      <c r="K11" s="24">
        <f>($AD$7/K$27)/((AD11-$AD$7)/(AF11-K$27))</f>
        <v>7.5153951419774145</v>
      </c>
      <c r="L11" s="24">
        <f>($AD$8/L$27)/((AD11-$AD$8)/(AF11-L$27))</f>
        <v>9.8537750495617011</v>
      </c>
      <c r="M11" s="24">
        <f>($AD$9/M$27)/((AD11-$AD$9)/(AF11-M$27))</f>
        <v>10.175530369078729</v>
      </c>
      <c r="N11" s="24">
        <f>($AD$10/N$27)/((AD11-$AD$10)/(AF11-N$27))</f>
        <v>10.182052937378929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0.97504246789427185</v>
      </c>
      <c r="AE11" s="30">
        <f t="shared" si="10"/>
        <v>4.2260037132245798E-2</v>
      </c>
      <c r="AF11" s="20">
        <v>10</v>
      </c>
      <c r="AG11" s="26">
        <f t="shared" ca="1" si="0"/>
        <v>1.8997743328100475E-2</v>
      </c>
      <c r="AH11" s="19">
        <f t="shared" ca="1" si="3"/>
        <v>0.18997743328100475</v>
      </c>
      <c r="AI11" s="19">
        <f ca="1">1/(2*SUM(AH$2:AH11)-1)</f>
        <v>0.10908263876811107</v>
      </c>
      <c r="AJ11" s="19">
        <f t="shared" si="4"/>
        <v>0.1</v>
      </c>
      <c r="AK11" s="19">
        <f t="shared" ca="1" si="5"/>
        <v>1.0091820853456739E-2</v>
      </c>
      <c r="AL11" s="27"/>
    </row>
    <row r="12" spans="1:38" x14ac:dyDescent="0.45">
      <c r="A12" s="18" t="b">
        <f t="shared" si="6"/>
        <v>0</v>
      </c>
      <c r="B12" s="23">
        <f>Итог!X13</f>
        <v>9.6758850309166273E-3</v>
      </c>
      <c r="C12" s="23">
        <f t="shared" si="1"/>
        <v>9.6758850309166273E-3</v>
      </c>
      <c r="D12" s="37">
        <f t="shared" si="2"/>
        <v>0.74510358285884926</v>
      </c>
      <c r="E12" s="29">
        <f t="shared" si="7"/>
        <v>81.961394114473421</v>
      </c>
      <c r="F12" s="24">
        <f t="shared" si="8"/>
        <v>4.1801369863013695</v>
      </c>
      <c r="G12" s="24">
        <f t="shared" si="9"/>
        <v>5.7886250690226388</v>
      </c>
      <c r="H12" s="24">
        <f t="shared" si="11"/>
        <v>6.3628900986783172</v>
      </c>
      <c r="I12" s="24">
        <f t="shared" si="12"/>
        <v>7.4548399390243905</v>
      </c>
      <c r="J12" s="24">
        <f t="shared" si="13"/>
        <v>7.7058841603932997</v>
      </c>
      <c r="K12" s="24">
        <f>($AD$7/K$27)/((AD12-$AD$7)/(AF12-K$27))</f>
        <v>8.3743138151875502</v>
      </c>
      <c r="L12" s="24">
        <f>($AD$8/L$27)/((AD12-$AD$8)/(AF12-L$27))</f>
        <v>10.611825986302678</v>
      </c>
      <c r="M12" s="24">
        <f>($AD$9/M$27)/((AD12-$AD$9)/(AF12-M$27))</f>
        <v>10.79568345323738</v>
      </c>
      <c r="N12" s="24">
        <f>($AD$10/N$27)/((AD12-$AD$10)/(AF12-N$27))</f>
        <v>10.610158089471886</v>
      </c>
      <c r="O12" s="24">
        <f>($AD$11/O$27)/((AD12-$AD$11)/(AF12-O$27))</f>
        <v>10.077036516853903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0.9847183529251885</v>
      </c>
      <c r="AE12" s="30">
        <f t="shared" si="10"/>
        <v>9.2180885994720407E-3</v>
      </c>
      <c r="AF12" s="20">
        <v>11</v>
      </c>
      <c r="AG12" s="26">
        <f t="shared" ca="1" si="0"/>
        <v>1.7464678178963897E-2</v>
      </c>
      <c r="AH12" s="19">
        <f t="shared" ca="1" si="3"/>
        <v>0.19211145996860285</v>
      </c>
      <c r="AI12" s="19">
        <f ca="1">1/(2*SUM(AH$2:AH12)-1)</f>
        <v>0.10469467050506034</v>
      </c>
      <c r="AJ12" s="19">
        <f t="shared" si="4"/>
        <v>9.0909090909090912E-2</v>
      </c>
      <c r="AK12" s="19">
        <f t="shared" ca="1" si="5"/>
        <v>1.5164137555566377E-2</v>
      </c>
      <c r="AL12" s="27"/>
    </row>
    <row r="13" spans="1:38" x14ac:dyDescent="0.45">
      <c r="A13" s="18">
        <f t="shared" si="6"/>
        <v>13</v>
      </c>
      <c r="B13" s="23">
        <f>Итог!X14</f>
        <v>1.0525242916355235E-2</v>
      </c>
      <c r="C13" s="23">
        <f t="shared" si="1"/>
        <v>8.7381939253924033E-3</v>
      </c>
      <c r="D13" s="37">
        <f t="shared" si="2"/>
        <v>0.74357667379484149</v>
      </c>
      <c r="E13" s="29">
        <f t="shared" si="7"/>
        <v>98.152120940919076</v>
      </c>
      <c r="F13" s="24">
        <f t="shared" si="8"/>
        <v>4.5410103782154101</v>
      </c>
      <c r="G13" s="24">
        <f t="shared" si="9"/>
        <v>6.3039074701179807</v>
      </c>
      <c r="H13" s="24">
        <f t="shared" si="11"/>
        <v>6.949438584552567</v>
      </c>
      <c r="I13" s="24">
        <f t="shared" si="12"/>
        <v>8.1398848741244176</v>
      </c>
      <c r="J13" s="24">
        <f t="shared" si="13"/>
        <v>8.4347090760582297</v>
      </c>
      <c r="K13" s="24">
        <f t="shared" ref="K13:K26" si="14">($AD$7/K$27)/((AD13-$AD$7)/(AF13-K$27))</f>
        <v>9.1518539091792697</v>
      </c>
      <c r="L13" s="24">
        <f t="shared" ref="L13:L26" si="15">($AD$8/L$27)/((AD13-$AD$8)/(AF13-L$27))</f>
        <v>11.302003714844568</v>
      </c>
      <c r="M13" s="24">
        <f t="shared" ref="M13:M26" si="16">($AD$9/M$27)/((AD13-$AD$9)/(AF13-M$27))</f>
        <v>11.384815477158153</v>
      </c>
      <c r="N13" s="24">
        <f t="shared" ref="N13:N26" si="17">($AD$10/N$27)/((AD13-$AD$10)/(AF13-N$27))</f>
        <v>11.109650152617952</v>
      </c>
      <c r="O13" s="24">
        <f>($AD$11/O$27)/((AD13-$AD$11)/(AF13-O$27))</f>
        <v>10.590184501844984</v>
      </c>
      <c r="P13" s="24">
        <f>($AD$12/P$27)/((AD13-$AD$12)/(AF13-P$27))</f>
        <v>10.244662802205532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0.99345654685058093</v>
      </c>
      <c r="AE13" s="30">
        <f t="shared" si="10"/>
        <v>-1.5269090640077643E-3</v>
      </c>
      <c r="AF13" s="20">
        <v>12</v>
      </c>
      <c r="AG13" s="26">
        <f t="shared" ca="1" si="0"/>
        <v>1.5772174254317112E-2</v>
      </c>
      <c r="AH13" s="19">
        <f t="shared" ca="1" si="3"/>
        <v>0.18926609105180536</v>
      </c>
      <c r="AI13" s="19">
        <f ca="1">1/(2*SUM(AH$2:AH13)-1)</f>
        <v>0.1007037504538931</v>
      </c>
      <c r="AJ13" s="19">
        <f t="shared" si="4"/>
        <v>8.3333333333333329E-2</v>
      </c>
      <c r="AK13" s="19">
        <f t="shared" ca="1" si="5"/>
        <v>1.8949545949701569E-2</v>
      </c>
      <c r="AL13" s="27"/>
    </row>
    <row r="14" spans="1:38" x14ac:dyDescent="0.45">
      <c r="A14" s="18" t="str">
        <f t="shared" si="6"/>
        <v/>
      </c>
      <c r="B14" s="23">
        <f>Итог!X15</f>
        <v>6.5434531494190391E-3</v>
      </c>
      <c r="C14" s="23">
        <f t="shared" si="1"/>
        <v>6.5434531494190391E-3</v>
      </c>
      <c r="D14" s="37">
        <f t="shared" si="2"/>
        <v>0.76964002314492752</v>
      </c>
      <c r="E14" s="29">
        <f t="shared" si="7"/>
        <v>120.0638436106087</v>
      </c>
      <c r="F14" s="24">
        <f t="shared" si="8"/>
        <v>4.9081561336154476</v>
      </c>
      <c r="G14" s="24">
        <f t="shared" si="9"/>
        <v>6.8325562970411653</v>
      </c>
      <c r="H14" s="24">
        <f t="shared" si="11"/>
        <v>7.5565322914816768</v>
      </c>
      <c r="I14" s="24">
        <f t="shared" si="12"/>
        <v>8.8614559914096827</v>
      </c>
      <c r="J14" s="24">
        <f t="shared" si="13"/>
        <v>9.2133725202057253</v>
      </c>
      <c r="K14" s="24">
        <f t="shared" si="14"/>
        <v>10.007972665148049</v>
      </c>
      <c r="L14" s="24">
        <f t="shared" si="15"/>
        <v>12.209535647695974</v>
      </c>
      <c r="M14" s="24">
        <f t="shared" si="16"/>
        <v>12.304610626932771</v>
      </c>
      <c r="N14" s="24">
        <f t="shared" si="17"/>
        <v>12.081194944465684</v>
      </c>
      <c r="O14" s="24">
        <f t="shared" ref="O14:O26" si="18">($AD$11/O$27)/((AD14-$AD$11)/(AF14-O$27))</f>
        <v>11.720419275796312</v>
      </c>
      <c r="P14" s="24">
        <f>($AD$12/P$27)/((AD14-$AD$12)/(AF14-P$27))</f>
        <v>11.715994987671243</v>
      </c>
      <c r="Q14" s="24">
        <f>($AD$13/Q$27)/((AD14-$AD$13)/(AF14-Q$27))</f>
        <v>12.652042229144984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>
        <f t="shared" si="10"/>
        <v>2.6063349350086029E-2</v>
      </c>
      <c r="AF14" s="20">
        <v>13</v>
      </c>
      <c r="AG14" s="26">
        <f t="shared" ca="1" si="0"/>
        <v>1.1810733908948197E-2</v>
      </c>
      <c r="AH14" s="19">
        <f t="shared" ca="1" si="3"/>
        <v>0.15353954081632656</v>
      </c>
      <c r="AI14" s="19">
        <f ca="1">1/(2*SUM(AH$2:AH14)-1)</f>
        <v>9.7682999880196478E-2</v>
      </c>
      <c r="AJ14" s="19">
        <f t="shared" si="4"/>
        <v>7.6923076923076927E-2</v>
      </c>
      <c r="AK14" s="19">
        <f t="shared" ca="1" si="5"/>
        <v>2.2489916536879512E-2</v>
      </c>
      <c r="AL14" s="27"/>
    </row>
    <row r="15" spans="1:38" x14ac:dyDescent="0.45">
      <c r="A15" s="18" t="str">
        <f t="shared" si="6"/>
        <v/>
      </c>
      <c r="B15" s="23">
        <f>Итог!X16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si="8"/>
        <v>5.3171691447500686</v>
      </c>
      <c r="G15" s="24">
        <f t="shared" si="9"/>
        <v>7.4536977785903629</v>
      </c>
      <c r="H15" s="24">
        <f t="shared" si="11"/>
        <v>8.3121855206298445</v>
      </c>
      <c r="I15" s="24">
        <f t="shared" si="12"/>
        <v>9.8460622126774258</v>
      </c>
      <c r="J15" s="24">
        <f t="shared" si="13"/>
        <v>10.365044085231441</v>
      </c>
      <c r="K15" s="24">
        <f t="shared" si="14"/>
        <v>11.437683045883485</v>
      </c>
      <c r="L15" s="24">
        <f t="shared" si="15"/>
        <v>14.244458255645304</v>
      </c>
      <c r="M15" s="24">
        <f t="shared" si="16"/>
        <v>14.765532752319324</v>
      </c>
      <c r="N15" s="24">
        <f t="shared" si="17"/>
        <v>15.101493680582106</v>
      </c>
      <c r="O15" s="24">
        <f t="shared" si="18"/>
        <v>15.627225701061748</v>
      </c>
      <c r="P15" s="24">
        <f t="shared" ref="P15:P26" si="19">($AD$12/P$27)/((AD15-$AD$12)/(AF15-P$27))</f>
        <v>17.573992481506863</v>
      </c>
      <c r="Q15" s="24">
        <f t="shared" ref="Q15:Q26" si="20">($AD$13/Q$27)/((AD15-$AD$13)/(AF15-Q$27))</f>
        <v>25.304084458289967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0"/>
        <v>0</v>
      </c>
      <c r="AH15" s="19">
        <f t="shared" ca="1" si="3"/>
        <v>0</v>
      </c>
      <c r="AI15" s="19">
        <f ca="1">1/(2*SUM(AH$2:AH15)-1)</f>
        <v>9.7682999880196478E-2</v>
      </c>
      <c r="AJ15" s="19">
        <f t="shared" si="4"/>
        <v>7.1428571428571425E-2</v>
      </c>
      <c r="AK15" s="19">
        <f t="shared" ca="1" si="5"/>
        <v>2.8273999870980827E-2</v>
      </c>
      <c r="AL15" s="27"/>
    </row>
    <row r="16" spans="1:38" x14ac:dyDescent="0.45">
      <c r="A16" s="18" t="str">
        <f t="shared" si="6"/>
        <v/>
      </c>
      <c r="B16" s="23">
        <f>Итог!X17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8"/>
        <v>5.7261821558846888</v>
      </c>
      <c r="G16" s="24">
        <f t="shared" si="9"/>
        <v>8.0748392601395587</v>
      </c>
      <c r="H16" s="24">
        <f t="shared" si="11"/>
        <v>9.0678387497780122</v>
      </c>
      <c r="I16" s="24">
        <f t="shared" si="12"/>
        <v>10.830668433945167</v>
      </c>
      <c r="J16" s="24">
        <f t="shared" si="13"/>
        <v>11.516715650257158</v>
      </c>
      <c r="K16" s="24">
        <f t="shared" si="14"/>
        <v>12.86739342661892</v>
      </c>
      <c r="L16" s="24">
        <f t="shared" si="15"/>
        <v>16.279380863594632</v>
      </c>
      <c r="M16" s="24">
        <f t="shared" si="16"/>
        <v>17.22645487770588</v>
      </c>
      <c r="N16" s="24">
        <f t="shared" si="17"/>
        <v>18.121792416698526</v>
      </c>
      <c r="O16" s="24">
        <f t="shared" si="18"/>
        <v>19.534032126327187</v>
      </c>
      <c r="P16" s="24">
        <f t="shared" si="19"/>
        <v>23.431989975342486</v>
      </c>
      <c r="Q16" s="24">
        <f t="shared" si="20"/>
        <v>37.956126687434953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0"/>
        <v>0</v>
      </c>
      <c r="AH16" s="19">
        <f t="shared" ca="1" si="3"/>
        <v>0</v>
      </c>
      <c r="AI16" s="19">
        <f ca="1">1/(2*SUM(AH$2:AH16)-1)</f>
        <v>9.7682999880196478E-2</v>
      </c>
      <c r="AJ16" s="19">
        <f t="shared" si="4"/>
        <v>6.6666666666666666E-2</v>
      </c>
      <c r="AK16" s="19">
        <f t="shared" ca="1" si="5"/>
        <v>3.3231785585924795E-2</v>
      </c>
      <c r="AL16" s="27"/>
    </row>
    <row r="17" spans="1:38" x14ac:dyDescent="0.45">
      <c r="A17" s="18" t="str">
        <f t="shared" si="6"/>
        <v/>
      </c>
      <c r="B17" s="23">
        <f>Итог!X18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ref="F17:F26" si="21">(AD$2/F$27)/((AD17-AD$2)/(AF17-F$27))</f>
        <v>6.135195167019309</v>
      </c>
      <c r="G17" s="24">
        <f t="shared" ref="G17:G26" si="22">(AD$3/G$27)/((AD17-AD$3)/(AF17-G$27))</f>
        <v>8.6959807416887571</v>
      </c>
      <c r="H17" s="24">
        <f t="shared" si="11"/>
        <v>9.8234919789261799</v>
      </c>
      <c r="I17" s="24">
        <f t="shared" si="12"/>
        <v>11.81527465521291</v>
      </c>
      <c r="J17" s="24">
        <f t="shared" si="13"/>
        <v>12.668387215282873</v>
      </c>
      <c r="K17" s="24">
        <f t="shared" si="14"/>
        <v>14.297103807354357</v>
      </c>
      <c r="L17" s="24">
        <f t="shared" si="15"/>
        <v>18.314303471543962</v>
      </c>
      <c r="M17" s="24">
        <f t="shared" si="16"/>
        <v>19.687377003092433</v>
      </c>
      <c r="N17" s="24">
        <f t="shared" si="17"/>
        <v>21.142091152814945</v>
      </c>
      <c r="O17" s="24">
        <f t="shared" si="18"/>
        <v>23.440838551592623</v>
      </c>
      <c r="P17" s="24">
        <f t="shared" si="19"/>
        <v>29.289987469178111</v>
      </c>
      <c r="Q17" s="24">
        <f t="shared" si="20"/>
        <v>50.608168916579935</v>
      </c>
      <c r="R17" s="24" t="e">
        <f t="shared" ref="R17:R26" si="23">($AD$14/R$27)/((AD17-$AD$14)/(AF17-R$27))</f>
        <v>#DIV/0!</v>
      </c>
      <c r="S17" s="24" t="e">
        <f t="shared" ref="S17:S26" si="24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ref="AG17:AG26" ca="1" si="25">C17/SUM(INDIRECT("C$2:C$"&amp;$A$28))</f>
        <v>0</v>
      </c>
      <c r="AH17" s="19">
        <f t="shared" ca="1" si="3"/>
        <v>0</v>
      </c>
      <c r="AI17" s="19">
        <f ca="1">1/(2*SUM(AH$2:AH17)-1)</f>
        <v>9.7682999880196478E-2</v>
      </c>
      <c r="AJ17" s="19">
        <f t="shared" si="4"/>
        <v>6.25E-2</v>
      </c>
      <c r="AK17" s="19">
        <f t="shared" ca="1" si="5"/>
        <v>3.7528533205542912E-2</v>
      </c>
      <c r="AL17" s="27"/>
    </row>
    <row r="18" spans="1:38" x14ac:dyDescent="0.45">
      <c r="A18" s="18" t="str">
        <f t="shared" si="6"/>
        <v/>
      </c>
      <c r="B18" s="23">
        <f>Итог!X19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1"/>
        <v>6.5442081781539301</v>
      </c>
      <c r="G18" s="24">
        <f t="shared" si="22"/>
        <v>9.317122223237952</v>
      </c>
      <c r="H18" s="24">
        <f t="shared" si="11"/>
        <v>10.579145208074348</v>
      </c>
      <c r="I18" s="24">
        <f t="shared" si="12"/>
        <v>12.799880876480653</v>
      </c>
      <c r="J18" s="24">
        <f t="shared" si="13"/>
        <v>13.820058780308589</v>
      </c>
      <c r="K18" s="24">
        <f t="shared" si="14"/>
        <v>15.726814188089794</v>
      </c>
      <c r="L18" s="24">
        <f t="shared" si="15"/>
        <v>20.349226079493292</v>
      </c>
      <c r="M18" s="24">
        <f t="shared" si="16"/>
        <v>22.148299128478985</v>
      </c>
      <c r="N18" s="24">
        <f t="shared" si="17"/>
        <v>24.162389888931369</v>
      </c>
      <c r="O18" s="24">
        <f t="shared" si="18"/>
        <v>27.34764497685806</v>
      </c>
      <c r="P18" s="24">
        <f t="shared" si="19"/>
        <v>35.147984963013727</v>
      </c>
      <c r="Q18" s="24">
        <f t="shared" si="20"/>
        <v>63.260211145724917</v>
      </c>
      <c r="R18" s="24" t="e">
        <f t="shared" si="23"/>
        <v>#DIV/0!</v>
      </c>
      <c r="S18" s="24" t="e">
        <f t="shared" si="24"/>
        <v>#DIV/0!</v>
      </c>
      <c r="T18" s="24" t="e">
        <f t="shared" ref="T18:T26" si="26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25"/>
        <v>0</v>
      </c>
      <c r="AH18" s="19">
        <f t="shared" ca="1" si="3"/>
        <v>0</v>
      </c>
      <c r="AI18" s="19">
        <f ca="1">1/(2*SUM(AH$2:AH18)-1)</f>
        <v>9.7682999880196478E-2</v>
      </c>
      <c r="AJ18" s="19">
        <f t="shared" si="4"/>
        <v>5.8823529411764705E-2</v>
      </c>
      <c r="AK18" s="19">
        <f t="shared" ca="1" si="5"/>
        <v>4.1288187372708757E-2</v>
      </c>
      <c r="AL18" s="27"/>
    </row>
    <row r="19" spans="1:38" x14ac:dyDescent="0.45">
      <c r="A19" s="18" t="str">
        <f t="shared" si="6"/>
        <v/>
      </c>
      <c r="B19" s="23">
        <f>Итог!X20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1"/>
        <v>6.9532211892885512</v>
      </c>
      <c r="G19" s="24">
        <f t="shared" si="22"/>
        <v>9.9382637047871505</v>
      </c>
      <c r="H19" s="24">
        <f t="shared" si="11"/>
        <v>11.334798437222515</v>
      </c>
      <c r="I19" s="24">
        <f t="shared" si="12"/>
        <v>13.784487097748395</v>
      </c>
      <c r="J19" s="24">
        <f t="shared" si="13"/>
        <v>14.971730345334304</v>
      </c>
      <c r="K19" s="24">
        <f t="shared" si="14"/>
        <v>17.156524568825226</v>
      </c>
      <c r="L19" s="24">
        <f t="shared" si="15"/>
        <v>22.384148687442618</v>
      </c>
      <c r="M19" s="24">
        <f t="shared" si="16"/>
        <v>24.609221253865542</v>
      </c>
      <c r="N19" s="24">
        <f t="shared" si="17"/>
        <v>27.182688625047792</v>
      </c>
      <c r="O19" s="24">
        <f t="shared" si="18"/>
        <v>31.254451402123497</v>
      </c>
      <c r="P19" s="24">
        <f t="shared" si="19"/>
        <v>41.005982456849353</v>
      </c>
      <c r="Q19" s="24">
        <f t="shared" si="20"/>
        <v>75.912253374869906</v>
      </c>
      <c r="R19" s="24" t="e">
        <f t="shared" si="23"/>
        <v>#DIV/0!</v>
      </c>
      <c r="S19" s="24" t="e">
        <f t="shared" si="24"/>
        <v>#DIV/0!</v>
      </c>
      <c r="T19" s="24" t="e">
        <f t="shared" si="26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25"/>
        <v>0</v>
      </c>
      <c r="AH19" s="19">
        <f t="shared" ca="1" si="3"/>
        <v>0</v>
      </c>
      <c r="AI19" s="19">
        <f ca="1">1/(2*SUM(AH$2:AH19)-1)</f>
        <v>9.7682999880196478E-2</v>
      </c>
      <c r="AJ19" s="19">
        <f t="shared" si="4"/>
        <v>5.5555555555555552E-2</v>
      </c>
      <c r="AK19" s="19">
        <f t="shared" ca="1" si="5"/>
        <v>4.4605529284913924E-2</v>
      </c>
      <c r="AL19" s="27"/>
    </row>
    <row r="20" spans="1:38" x14ac:dyDescent="0.45">
      <c r="A20" s="18" t="str">
        <f t="shared" si="6"/>
        <v/>
      </c>
      <c r="B20" s="23">
        <f>Итог!X21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1"/>
        <v>7.3622342004231713</v>
      </c>
      <c r="G20" s="24">
        <f t="shared" si="22"/>
        <v>10.559405186336347</v>
      </c>
      <c r="H20" s="24">
        <f t="shared" si="11"/>
        <v>12.090451666370683</v>
      </c>
      <c r="I20" s="24">
        <f t="shared" si="12"/>
        <v>14.769093319016136</v>
      </c>
      <c r="J20" s="24">
        <f t="shared" si="13"/>
        <v>16.12340191036002</v>
      </c>
      <c r="K20" s="24">
        <f t="shared" si="14"/>
        <v>18.586234949560662</v>
      </c>
      <c r="L20" s="24">
        <f t="shared" si="15"/>
        <v>24.419071295391948</v>
      </c>
      <c r="M20" s="24">
        <f t="shared" si="16"/>
        <v>27.070143379252094</v>
      </c>
      <c r="N20" s="24">
        <f t="shared" si="17"/>
        <v>30.202987361164212</v>
      </c>
      <c r="O20" s="24">
        <f t="shared" si="18"/>
        <v>35.16125782738893</v>
      </c>
      <c r="P20" s="24">
        <f t="shared" si="19"/>
        <v>46.863979950684971</v>
      </c>
      <c r="Q20" s="24">
        <f t="shared" si="20"/>
        <v>88.564295604014887</v>
      </c>
      <c r="R20" s="24" t="e">
        <f t="shared" si="23"/>
        <v>#DIV/0!</v>
      </c>
      <c r="S20" s="24" t="e">
        <f t="shared" si="24"/>
        <v>#DIV/0!</v>
      </c>
      <c r="T20" s="24" t="e">
        <f t="shared" si="26"/>
        <v>#DIV/0!</v>
      </c>
      <c r="U20" s="24" t="e">
        <f t="shared" ref="U20:U26" si="27">($AD$17/U$27)/((AD20-$AD$17)/(AF20-U$27))</f>
        <v>#DIV/0!</v>
      </c>
      <c r="V20" s="24" t="e">
        <f t="shared" ref="V20:V26" si="28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25"/>
        <v>0</v>
      </c>
      <c r="AH20" s="19">
        <f t="shared" ca="1" si="3"/>
        <v>0</v>
      </c>
      <c r="AI20" s="19">
        <f ca="1">1/(2*SUM(AH$2:AH20)-1)</f>
        <v>9.7682999880196478E-2</v>
      </c>
      <c r="AJ20" s="19">
        <f t="shared" si="4"/>
        <v>5.2631578947368418E-2</v>
      </c>
      <c r="AK20" s="19">
        <f t="shared" ca="1" si="5"/>
        <v>4.7554277651318505E-2</v>
      </c>
      <c r="AL20" s="27"/>
    </row>
    <row r="21" spans="1:38" x14ac:dyDescent="0.45">
      <c r="A21" s="18" t="str">
        <f t="shared" si="6"/>
        <v/>
      </c>
      <c r="B21" s="23">
        <f>Итог!X22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1"/>
        <v>7.7712472115577915</v>
      </c>
      <c r="G21" s="24">
        <f t="shared" si="22"/>
        <v>11.180546667885544</v>
      </c>
      <c r="H21" s="24">
        <f t="shared" si="11"/>
        <v>12.846104895518849</v>
      </c>
      <c r="I21" s="24">
        <f t="shared" si="12"/>
        <v>15.753699540283879</v>
      </c>
      <c r="J21" s="24">
        <f t="shared" si="13"/>
        <v>17.275073475385735</v>
      </c>
      <c r="K21" s="24">
        <f t="shared" si="14"/>
        <v>20.015945330296098</v>
      </c>
      <c r="L21" s="24">
        <f t="shared" si="15"/>
        <v>26.453993903341278</v>
      </c>
      <c r="M21" s="24">
        <f t="shared" si="16"/>
        <v>29.531065504638647</v>
      </c>
      <c r="N21" s="24">
        <f t="shared" si="17"/>
        <v>33.223286097280628</v>
      </c>
      <c r="O21" s="24">
        <f t="shared" si="18"/>
        <v>39.068064252654374</v>
      </c>
      <c r="P21" s="24">
        <f t="shared" si="19"/>
        <v>52.721977444520597</v>
      </c>
      <c r="Q21" s="24">
        <f t="shared" si="20"/>
        <v>101.21633783315987</v>
      </c>
      <c r="R21" s="24" t="e">
        <f t="shared" si="23"/>
        <v>#DIV/0!</v>
      </c>
      <c r="S21" s="24" t="e">
        <f t="shared" si="24"/>
        <v>#DIV/0!</v>
      </c>
      <c r="T21" s="24" t="e">
        <f t="shared" si="26"/>
        <v>#DIV/0!</v>
      </c>
      <c r="U21" s="24" t="e">
        <f t="shared" si="27"/>
        <v>#DIV/0!</v>
      </c>
      <c r="V21" s="24" t="e">
        <f t="shared" si="28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25"/>
        <v>0</v>
      </c>
      <c r="AH21" s="19">
        <f t="shared" ca="1" si="3"/>
        <v>0</v>
      </c>
      <c r="AI21" s="19">
        <f ca="1">1/(2*SUM(AH$2:AH21)-1)</f>
        <v>9.7682999880196478E-2</v>
      </c>
      <c r="AJ21" s="19">
        <f t="shared" si="4"/>
        <v>0.05</v>
      </c>
      <c r="AK21" s="19">
        <f t="shared" ca="1" si="5"/>
        <v>5.01926314528384E-2</v>
      </c>
      <c r="AL21" s="27"/>
    </row>
    <row r="22" spans="1:38" x14ac:dyDescent="0.45">
      <c r="A22" s="18" t="str">
        <f t="shared" si="6"/>
        <v/>
      </c>
      <c r="B22" s="23">
        <f>Итог!X23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1"/>
        <v>8.1802602226924126</v>
      </c>
      <c r="G22" s="24">
        <f t="shared" si="22"/>
        <v>11.801688149434741</v>
      </c>
      <c r="H22" s="24">
        <f t="shared" si="11"/>
        <v>13.601758124667018</v>
      </c>
      <c r="I22" s="24">
        <f t="shared" si="12"/>
        <v>16.738305761551622</v>
      </c>
      <c r="J22" s="24">
        <f t="shared" si="13"/>
        <v>18.426745040411451</v>
      </c>
      <c r="K22" s="24">
        <f t="shared" si="14"/>
        <v>21.445655711031534</v>
      </c>
      <c r="L22" s="24">
        <f t="shared" si="15"/>
        <v>28.488916511290608</v>
      </c>
      <c r="M22" s="24">
        <f t="shared" si="16"/>
        <v>31.991987630025204</v>
      </c>
      <c r="N22" s="24">
        <f t="shared" si="17"/>
        <v>36.243584833397051</v>
      </c>
      <c r="O22" s="24">
        <f t="shared" si="18"/>
        <v>42.97487067791981</v>
      </c>
      <c r="P22" s="24">
        <f t="shared" si="19"/>
        <v>58.579974938356223</v>
      </c>
      <c r="Q22" s="24">
        <f t="shared" si="20"/>
        <v>113.86838006230485</v>
      </c>
      <c r="R22" s="24" t="e">
        <f t="shared" si="23"/>
        <v>#DIV/0!</v>
      </c>
      <c r="S22" s="24" t="e">
        <f t="shared" si="24"/>
        <v>#DIV/0!</v>
      </c>
      <c r="T22" s="24" t="e">
        <f t="shared" si="26"/>
        <v>#DIV/0!</v>
      </c>
      <c r="U22" s="24" t="e">
        <f t="shared" si="27"/>
        <v>#DIV/0!</v>
      </c>
      <c r="V22" s="24" t="e">
        <f t="shared" si="28"/>
        <v>#DIV/0!</v>
      </c>
      <c r="W22" s="24" t="e">
        <f t="shared" ref="W22:W26" si="29">($AD$19/W$27)/(($AD22-$AD$19)/($AF22-W$27))</f>
        <v>#DIV/0!</v>
      </c>
      <c r="X22" s="24" t="e">
        <f t="shared" ref="X22:X26" si="30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25"/>
        <v>0</v>
      </c>
      <c r="AH22" s="19">
        <f t="shared" ca="1" si="3"/>
        <v>0</v>
      </c>
      <c r="AI22" s="19">
        <f ca="1">1/(2*SUM(AH$2:AH22)-1)</f>
        <v>9.7682999880196478E-2</v>
      </c>
      <c r="AJ22" s="19">
        <f t="shared" si="4"/>
        <v>4.7619047619047616E-2</v>
      </c>
      <c r="AK22" s="19">
        <f t="shared" ca="1" si="5"/>
        <v>5.2567149874206305E-2</v>
      </c>
      <c r="AL22" s="27"/>
    </row>
    <row r="23" spans="1:38" x14ac:dyDescent="0.45">
      <c r="A23" s="18" t="str">
        <f t="shared" si="6"/>
        <v/>
      </c>
      <c r="B23" s="23">
        <f>Итог!X24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1"/>
        <v>8.5892732338270328</v>
      </c>
      <c r="G23" s="24">
        <f t="shared" si="22"/>
        <v>12.422829630983939</v>
      </c>
      <c r="H23" s="24">
        <f t="shared" si="11"/>
        <v>14.357411353815186</v>
      </c>
      <c r="I23" s="24">
        <f t="shared" si="12"/>
        <v>17.722911982819365</v>
      </c>
      <c r="J23" s="24">
        <f t="shared" si="13"/>
        <v>19.578416605437166</v>
      </c>
      <c r="K23" s="24">
        <f t="shared" si="14"/>
        <v>22.875366091766971</v>
      </c>
      <c r="L23" s="24">
        <f t="shared" si="15"/>
        <v>30.523839119239938</v>
      </c>
      <c r="M23" s="24">
        <f t="shared" si="16"/>
        <v>34.45290975541176</v>
      </c>
      <c r="N23" s="24">
        <f t="shared" si="17"/>
        <v>39.263883569513474</v>
      </c>
      <c r="O23" s="24">
        <f t="shared" si="18"/>
        <v>46.881677103185247</v>
      </c>
      <c r="P23" s="24">
        <f t="shared" si="19"/>
        <v>64.437972432191842</v>
      </c>
      <c r="Q23" s="24">
        <f t="shared" si="20"/>
        <v>126.52042229144983</v>
      </c>
      <c r="R23" s="24" t="e">
        <f t="shared" si="23"/>
        <v>#DIV/0!</v>
      </c>
      <c r="S23" s="24" t="e">
        <f t="shared" si="24"/>
        <v>#DIV/0!</v>
      </c>
      <c r="T23" s="24" t="e">
        <f t="shared" si="26"/>
        <v>#DIV/0!</v>
      </c>
      <c r="U23" s="24" t="e">
        <f t="shared" si="27"/>
        <v>#DIV/0!</v>
      </c>
      <c r="V23" s="24" t="e">
        <f t="shared" si="28"/>
        <v>#DIV/0!</v>
      </c>
      <c r="W23" s="24" t="e">
        <f t="shared" si="29"/>
        <v>#DIV/0!</v>
      </c>
      <c r="X23" s="24" t="e">
        <f t="shared" si="30"/>
        <v>#DIV/0!</v>
      </c>
      <c r="Y23" s="24" t="e">
        <f t="shared" ref="Y23:Y26" si="31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25"/>
        <v>0</v>
      </c>
      <c r="AH23" s="19">
        <f t="shared" ca="1" si="3"/>
        <v>0</v>
      </c>
      <c r="AI23" s="19">
        <f ca="1">1/(2*SUM(AH$2:AH23)-1)</f>
        <v>9.7682999880196478E-2</v>
      </c>
      <c r="AJ23" s="19">
        <f t="shared" si="4"/>
        <v>4.5454545454545456E-2</v>
      </c>
      <c r="AK23" s="19">
        <f t="shared" ca="1" si="5"/>
        <v>5.4715523684015353E-2</v>
      </c>
      <c r="AL23" s="27"/>
    </row>
    <row r="24" spans="1:38" x14ac:dyDescent="0.45">
      <c r="A24" s="18" t="str">
        <f t="shared" si="6"/>
        <v/>
      </c>
      <c r="B24" s="23">
        <f>Итог!X25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1"/>
        <v>8.9982862449616547</v>
      </c>
      <c r="G24" s="24">
        <f t="shared" si="22"/>
        <v>13.043971112533134</v>
      </c>
      <c r="H24" s="24">
        <f t="shared" si="11"/>
        <v>15.113064582963354</v>
      </c>
      <c r="I24" s="24">
        <f t="shared" si="12"/>
        <v>18.707518204087105</v>
      </c>
      <c r="J24" s="24">
        <f t="shared" si="13"/>
        <v>20.730088170462881</v>
      </c>
      <c r="K24" s="24">
        <f t="shared" si="14"/>
        <v>24.305076472502407</v>
      </c>
      <c r="L24" s="24">
        <f t="shared" si="15"/>
        <v>32.558761727189264</v>
      </c>
      <c r="M24" s="24">
        <f t="shared" si="16"/>
        <v>36.913831880798313</v>
      </c>
      <c r="N24" s="24">
        <f t="shared" si="17"/>
        <v>42.284182305629891</v>
      </c>
      <c r="O24" s="24">
        <f t="shared" si="18"/>
        <v>50.788483528450683</v>
      </c>
      <c r="P24" s="24">
        <f t="shared" si="19"/>
        <v>70.295969926027453</v>
      </c>
      <c r="Q24" s="24">
        <f t="shared" si="20"/>
        <v>139.17246452059481</v>
      </c>
      <c r="R24" s="24" t="e">
        <f t="shared" si="23"/>
        <v>#DIV/0!</v>
      </c>
      <c r="S24" s="24" t="e">
        <f t="shared" si="24"/>
        <v>#DIV/0!</v>
      </c>
      <c r="T24" s="24" t="e">
        <f t="shared" si="26"/>
        <v>#DIV/0!</v>
      </c>
      <c r="U24" s="24" t="e">
        <f t="shared" si="27"/>
        <v>#DIV/0!</v>
      </c>
      <c r="V24" s="24" t="e">
        <f t="shared" si="28"/>
        <v>#DIV/0!</v>
      </c>
      <c r="W24" s="24" t="e">
        <f t="shared" si="29"/>
        <v>#DIV/0!</v>
      </c>
      <c r="X24" s="24" t="e">
        <f t="shared" si="30"/>
        <v>#DIV/0!</v>
      </c>
      <c r="Y24" s="24" t="e">
        <f t="shared" si="31"/>
        <v>#DIV/0!</v>
      </c>
      <c r="Z24" s="24" t="e">
        <f t="shared" ref="Z24:Z26" si="32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25"/>
        <v>0</v>
      </c>
      <c r="AH24" s="19">
        <f t="shared" ca="1" si="3"/>
        <v>0</v>
      </c>
      <c r="AI24" s="19">
        <f ca="1">1/(2*SUM(AH$2:AH24)-1)</f>
        <v>9.7682999880196478E-2</v>
      </c>
      <c r="AJ24" s="19">
        <f t="shared" si="4"/>
        <v>4.3478260869565216E-2</v>
      </c>
      <c r="AK24" s="19">
        <f t="shared" ca="1" si="5"/>
        <v>5.6668590783841774E-2</v>
      </c>
      <c r="AL24" s="27"/>
    </row>
    <row r="25" spans="1:38" x14ac:dyDescent="0.45">
      <c r="A25" s="18" t="str">
        <f t="shared" si="6"/>
        <v/>
      </c>
      <c r="B25" s="23">
        <f>Итог!X26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1"/>
        <v>9.4072992560962749</v>
      </c>
      <c r="G25" s="24">
        <f t="shared" si="22"/>
        <v>13.665112594082331</v>
      </c>
      <c r="H25" s="24">
        <f t="shared" si="11"/>
        <v>15.868717812111521</v>
      </c>
      <c r="I25" s="24">
        <f t="shared" si="12"/>
        <v>19.692124425354852</v>
      </c>
      <c r="J25" s="24">
        <f t="shared" si="13"/>
        <v>21.881759735488597</v>
      </c>
      <c r="K25" s="24">
        <f t="shared" si="14"/>
        <v>25.734786853237839</v>
      </c>
      <c r="L25" s="24">
        <f t="shared" si="15"/>
        <v>34.59368433513859</v>
      </c>
      <c r="M25" s="24">
        <f t="shared" si="16"/>
        <v>39.374754006184865</v>
      </c>
      <c r="N25" s="24">
        <f t="shared" si="17"/>
        <v>45.304481041746314</v>
      </c>
      <c r="O25" s="24">
        <f t="shared" si="18"/>
        <v>54.69528995371612</v>
      </c>
      <c r="P25" s="24">
        <f t="shared" si="19"/>
        <v>76.153967419863079</v>
      </c>
      <c r="Q25" s="24">
        <f t="shared" si="20"/>
        <v>151.82450674973981</v>
      </c>
      <c r="R25" s="24" t="e">
        <f t="shared" si="23"/>
        <v>#DIV/0!</v>
      </c>
      <c r="S25" s="24" t="e">
        <f t="shared" si="24"/>
        <v>#DIV/0!</v>
      </c>
      <c r="T25" s="24" t="e">
        <f t="shared" si="26"/>
        <v>#DIV/0!</v>
      </c>
      <c r="U25" s="24" t="e">
        <f t="shared" si="27"/>
        <v>#DIV/0!</v>
      </c>
      <c r="V25" s="24" t="e">
        <f t="shared" si="28"/>
        <v>#DIV/0!</v>
      </c>
      <c r="W25" s="24" t="e">
        <f t="shared" si="29"/>
        <v>#DIV/0!</v>
      </c>
      <c r="X25" s="24" t="e">
        <f t="shared" si="30"/>
        <v>#DIV/0!</v>
      </c>
      <c r="Y25" s="24" t="e">
        <f t="shared" si="31"/>
        <v>#DIV/0!</v>
      </c>
      <c r="Z25" s="24" t="e">
        <f t="shared" si="32"/>
        <v>#DIV/0!</v>
      </c>
      <c r="AA25" s="24" t="e">
        <f t="shared" ref="AA25:AA26" si="33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25"/>
        <v>0</v>
      </c>
      <c r="AH25" s="19">
        <f t="shared" ca="1" si="3"/>
        <v>0</v>
      </c>
      <c r="AI25" s="19">
        <f ca="1">1/(2*SUM(AH$2:AH25)-1)</f>
        <v>9.7682999880196478E-2</v>
      </c>
      <c r="AJ25" s="19">
        <f t="shared" si="4"/>
        <v>4.1666666666666664E-2</v>
      </c>
      <c r="AK25" s="19">
        <f t="shared" ca="1" si="5"/>
        <v>5.8451825961944148E-2</v>
      </c>
      <c r="AL25" s="27"/>
    </row>
    <row r="26" spans="1:38" x14ac:dyDescent="0.45">
      <c r="A26" s="18" t="str">
        <f t="shared" si="6"/>
        <v/>
      </c>
      <c r="B26" s="23">
        <f>Итог!X27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1"/>
        <v>9.8163122672308951</v>
      </c>
      <c r="G26" s="24">
        <f t="shared" si="22"/>
        <v>14.286254075631527</v>
      </c>
      <c r="H26" s="24">
        <f t="shared" si="11"/>
        <v>16.624371041259689</v>
      </c>
      <c r="I26" s="24">
        <f t="shared" si="12"/>
        <v>20.676730646622591</v>
      </c>
      <c r="J26" s="24">
        <f t="shared" si="13"/>
        <v>23.033431300514316</v>
      </c>
      <c r="K26" s="24">
        <f t="shared" si="14"/>
        <v>27.164497233973279</v>
      </c>
      <c r="L26" s="24">
        <f t="shared" si="15"/>
        <v>36.628606943087924</v>
      </c>
      <c r="M26" s="24">
        <f t="shared" si="16"/>
        <v>41.835676131571425</v>
      </c>
      <c r="N26" s="24">
        <f t="shared" si="17"/>
        <v>48.324779777862737</v>
      </c>
      <c r="O26" s="24">
        <f t="shared" si="18"/>
        <v>58.60209637898155</v>
      </c>
      <c r="P26" s="24">
        <f t="shared" si="19"/>
        <v>82.011964913698705</v>
      </c>
      <c r="Q26" s="24">
        <f t="shared" si="20"/>
        <v>164.47654897888478</v>
      </c>
      <c r="R26" s="24" t="e">
        <f t="shared" si="23"/>
        <v>#DIV/0!</v>
      </c>
      <c r="S26" s="24" t="e">
        <f t="shared" si="24"/>
        <v>#DIV/0!</v>
      </c>
      <c r="T26" s="24" t="e">
        <f t="shared" si="26"/>
        <v>#DIV/0!</v>
      </c>
      <c r="U26" s="24" t="e">
        <f t="shared" si="27"/>
        <v>#DIV/0!</v>
      </c>
      <c r="V26" s="24" t="e">
        <f t="shared" si="28"/>
        <v>#DIV/0!</v>
      </c>
      <c r="W26" s="24" t="e">
        <f t="shared" si="29"/>
        <v>#DIV/0!</v>
      </c>
      <c r="X26" s="24" t="e">
        <f t="shared" si="30"/>
        <v>#DIV/0!</v>
      </c>
      <c r="Y26" s="24" t="e">
        <f t="shared" si="31"/>
        <v>#DIV/0!</v>
      </c>
      <c r="Z26" s="24" t="e">
        <f t="shared" si="32"/>
        <v>#DIV/0!</v>
      </c>
      <c r="AA26" s="24" t="e">
        <f t="shared" si="33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25"/>
        <v>0</v>
      </c>
      <c r="AH26" s="19">
        <f t="shared" ca="1" si="3"/>
        <v>0</v>
      </c>
      <c r="AI26" s="19">
        <f ca="1">1/(2*SUM(AH$2:AH26)-1)</f>
        <v>9.7682999880196478E-2</v>
      </c>
      <c r="AJ26" s="19">
        <f t="shared" si="4"/>
        <v>0.04</v>
      </c>
      <c r="AK26" s="19">
        <f t="shared" ca="1" si="5"/>
        <v>6.0086458208538002E-2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0.55402595637697893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B6+yaCj3EEOX11BuTd/W/f9wkDlLqz4K1vCmfA5HE/IwEH5GOS8zZOLdI78CV5/Gdiz/jzWhi2VE7IOjqiFmGA==" saltValue="zt05QWq+OIP01yUZcifR7w==" spinCount="100000" sheet="1" formatCell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Итог!C3</f>
        <v>0.2908</v>
      </c>
      <c r="C2" s="23">
        <f>LARGE($B$2:$B$26,ROW(A2)-1)</f>
        <v>0.2908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SUM(C$2:C2)</f>
        <v>0.2908</v>
      </c>
      <c r="AE2" s="19"/>
      <c r="AF2" s="20">
        <v>1</v>
      </c>
      <c r="AG2" s="26">
        <f t="shared" ref="AG2:AG12" ca="1" si="0">C2/SUM(INDIRECT("C$2:C$"&amp;$A$28))</f>
        <v>0.52114695340501793</v>
      </c>
      <c r="AH2" s="19">
        <f ca="1">AF2*AG2</f>
        <v>0.52114695340501793</v>
      </c>
      <c r="AI2" s="19">
        <f ca="1">1/(2*SUM(AH$2:AH2)-1)</f>
        <v>23.644067796610159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Итог!C4</f>
        <v>0.26719999999999999</v>
      </c>
      <c r="C3" s="23">
        <f t="shared" ref="C3:C26" si="1">LARGE($B$2:$B$26,ROW(A3)-1)</f>
        <v>0.26719999999999999</v>
      </c>
      <c r="D3" s="28">
        <f t="shared" ref="D3:D26" si="2">E3*(1/(AF3*(AF3-1)))</f>
        <v>0.54416167664670645</v>
      </c>
      <c r="E3" s="29">
        <f>SUM(F3:AC3)</f>
        <v>1.0883233532934129</v>
      </c>
      <c r="F3" s="24">
        <f>(C$2/F$27)/((SUM(C$2:C3)-C$2)/(AF3-F$27))</f>
        <v>1.0883233532934129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SUM(C$2:C3)</f>
        <v>0.55800000000000005</v>
      </c>
      <c r="AE3" s="19"/>
      <c r="AF3" s="20">
        <v>2</v>
      </c>
      <c r="AG3" s="26">
        <f t="shared" ca="1" si="0"/>
        <v>0.47885304659498201</v>
      </c>
      <c r="AH3" s="19">
        <f t="shared" ref="AH3:AH14" ca="1" si="3">AF3*AG3</f>
        <v>0.95770609318996403</v>
      </c>
      <c r="AI3" s="19">
        <f ca="1">1/(2*SUM(AH$2:AH3)-1)</f>
        <v>0.51080190406444526</v>
      </c>
      <c r="AJ3" s="19">
        <f t="shared" ref="AJ3:AJ14" si="4">1/AF3</f>
        <v>0.5</v>
      </c>
      <c r="AK3" s="19">
        <f t="shared" ref="AK3:AK14" ca="1" si="5">(AI3-AJ3)/(1-AJ3)</f>
        <v>2.1603808128890511E-2</v>
      </c>
      <c r="AL3" s="27"/>
    </row>
    <row r="4" spans="1:38" x14ac:dyDescent="0.45">
      <c r="A4" s="18" t="b">
        <f t="shared" ref="A4:A11" si="6">IFERROR(IF((D5-D4)&gt;0,ROW(D4)),"")</f>
        <v>0</v>
      </c>
      <c r="B4" s="23">
        <f>Итог!C5</f>
        <v>0.1203</v>
      </c>
      <c r="C4" s="23">
        <f t="shared" si="1"/>
        <v>0.1203</v>
      </c>
      <c r="D4" s="28">
        <f t="shared" si="2"/>
        <v>0.63668420346982013</v>
      </c>
      <c r="E4" s="29">
        <f t="shared" ref="E4:E26" si="7">SUM(F4:AC4)</f>
        <v>3.8201052208189212</v>
      </c>
      <c r="F4" s="24">
        <f t="shared" ref="F4:F14" si="8">(AD$2/F$27)/((AD4-AD$2)/(AF4-F$27))</f>
        <v>1.5009032258064516</v>
      </c>
      <c r="G4" s="24">
        <f t="shared" ref="G4:G14" si="9">(AD$3/G$27)/((AD4-AD$3)/(AF4-G$27))</f>
        <v>2.3192019950124698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SUM(C$2:C4)</f>
        <v>0.67830000000000001</v>
      </c>
      <c r="AE4" s="30">
        <f t="shared" ref="AE4:AE26" si="10">D4-D3</f>
        <v>9.2522526823113682E-2</v>
      </c>
      <c r="AF4" s="20">
        <v>3</v>
      </c>
      <c r="AG4" s="26">
        <f t="shared" ca="1" si="0"/>
        <v>0.21559139784946235</v>
      </c>
      <c r="AH4" s="19">
        <f t="shared" ca="1" si="3"/>
        <v>0.64677419354838706</v>
      </c>
      <c r="AI4" s="19">
        <f ca="1">1/(2*SUM(AH$2:AH4)-1)</f>
        <v>0.30757358615367658</v>
      </c>
      <c r="AJ4" s="19">
        <f t="shared" si="4"/>
        <v>0.33333333333333331</v>
      </c>
      <c r="AK4" s="19">
        <f t="shared" ca="1" si="5"/>
        <v>-3.8639620769485093E-2</v>
      </c>
      <c r="AL4" s="27"/>
    </row>
    <row r="5" spans="1:38" x14ac:dyDescent="0.45">
      <c r="A5" s="18">
        <f t="shared" si="6"/>
        <v>5</v>
      </c>
      <c r="B5" s="23">
        <f>Итог!C6</f>
        <v>0.1019</v>
      </c>
      <c r="C5" s="23">
        <f t="shared" si="1"/>
        <v>0.1019</v>
      </c>
      <c r="D5" s="28">
        <f t="shared" si="2"/>
        <v>0.54272367122847931</v>
      </c>
      <c r="E5" s="29">
        <f t="shared" si="7"/>
        <v>6.5126840547417517</v>
      </c>
      <c r="F5" s="24">
        <f t="shared" si="8"/>
        <v>1.7825909276665306</v>
      </c>
      <c r="G5" s="24">
        <f t="shared" si="9"/>
        <v>2.511251125112512</v>
      </c>
      <c r="H5" s="24">
        <f t="shared" ref="H5:H21" si="11">(AD$4/H$27)/((AD5-AD$4)/(AF5-H$27))</f>
        <v>2.2188420019627086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SUM(C$2:C5)</f>
        <v>0.7802</v>
      </c>
      <c r="AE5" s="30">
        <f t="shared" si="10"/>
        <v>-9.3960532241340822E-2</v>
      </c>
      <c r="AF5" s="20">
        <v>4</v>
      </c>
      <c r="AG5" s="26">
        <f t="shared" ca="1" si="0"/>
        <v>0.18261648745519712</v>
      </c>
      <c r="AH5" s="19">
        <f t="shared" ca="1" si="3"/>
        <v>0.7304659498207885</v>
      </c>
      <c r="AI5" s="19">
        <f ca="1">1/(2*SUM(AH$2:AH5)-1)</f>
        <v>0.21221571461169852</v>
      </c>
      <c r="AJ5" s="19">
        <f t="shared" si="4"/>
        <v>0.25</v>
      </c>
      <c r="AK5" s="19">
        <f t="shared" ca="1" si="5"/>
        <v>-5.0379047184401969E-2</v>
      </c>
      <c r="AL5" s="27"/>
    </row>
    <row r="6" spans="1:38" x14ac:dyDescent="0.45">
      <c r="A6" s="18" t="b">
        <f t="shared" si="6"/>
        <v>0</v>
      </c>
      <c r="B6" s="23">
        <f>Итог!C7</f>
        <v>1E-3</v>
      </c>
      <c r="C6" s="23">
        <f t="shared" si="1"/>
        <v>3.9699999999999999E-2</v>
      </c>
      <c r="D6" s="28">
        <f t="shared" si="2"/>
        <v>0.67504637743722884</v>
      </c>
      <c r="E6" s="29">
        <f t="shared" si="7"/>
        <v>13.500927548744576</v>
      </c>
      <c r="F6" s="24">
        <f t="shared" si="8"/>
        <v>2.1984501984501987</v>
      </c>
      <c r="G6" s="24">
        <f t="shared" si="9"/>
        <v>3.1958762886597949</v>
      </c>
      <c r="H6" s="24">
        <f t="shared" si="11"/>
        <v>3.1935028248587582</v>
      </c>
      <c r="I6" s="24">
        <f t="shared" ref="I6:I21" si="12">($AD$5/I$27)/((AD6-$AD$5)/(AF6-I$27))</f>
        <v>4.9130982367758236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SUM(C$2:C6)</f>
        <v>0.81989999999999996</v>
      </c>
      <c r="AE6" s="30">
        <f t="shared" si="10"/>
        <v>0.13232270620874953</v>
      </c>
      <c r="AF6" s="20">
        <v>5</v>
      </c>
      <c r="AG6" s="26">
        <f t="shared" ca="1" si="0"/>
        <v>7.1146953405017907E-2</v>
      </c>
      <c r="AH6" s="19">
        <f t="shared" ca="1" si="3"/>
        <v>0.35573476702508955</v>
      </c>
      <c r="AI6" s="19">
        <f ca="1">1/(2*SUM(AH$2:AH6)-1)</f>
        <v>0.18437747819191119</v>
      </c>
      <c r="AJ6" s="19">
        <f t="shared" si="4"/>
        <v>0.2</v>
      </c>
      <c r="AK6" s="19">
        <f t="shared" ca="1" si="5"/>
        <v>-1.9528152260111023E-2</v>
      </c>
      <c r="AL6" s="27"/>
    </row>
    <row r="7" spans="1:38" x14ac:dyDescent="0.45">
      <c r="A7" s="18">
        <f t="shared" si="6"/>
        <v>7</v>
      </c>
      <c r="B7" s="23">
        <f>Итог!C8</f>
        <v>3.9699999999999999E-2</v>
      </c>
      <c r="C7" s="23">
        <f t="shared" si="1"/>
        <v>3.8899999999999997E-2</v>
      </c>
      <c r="D7" s="28">
        <f t="shared" si="2"/>
        <v>0.64021295883248563</v>
      </c>
      <c r="E7" s="29">
        <f t="shared" si="7"/>
        <v>19.206388764974569</v>
      </c>
      <c r="F7" s="24">
        <f t="shared" si="8"/>
        <v>2.5598591549295775</v>
      </c>
      <c r="G7" s="24">
        <f t="shared" si="9"/>
        <v>3.7101063829787244</v>
      </c>
      <c r="H7" s="24">
        <f t="shared" si="11"/>
        <v>3.757894736842105</v>
      </c>
      <c r="I7" s="24">
        <f t="shared" si="12"/>
        <v>4.9631043256997458</v>
      </c>
      <c r="J7" s="24">
        <f t="shared" ref="J7:J21" si="13">($AD$6/J$27)/((AD7-$AD$6)/(AF7-J$27))</f>
        <v>4.2154241645244159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SUM(C$2:C7)</f>
        <v>0.85880000000000001</v>
      </c>
      <c r="AE7" s="30">
        <f t="shared" si="10"/>
        <v>-3.4833418604743205E-2</v>
      </c>
      <c r="AF7" s="20">
        <v>6</v>
      </c>
      <c r="AG7" s="26">
        <f t="shared" ca="1" si="0"/>
        <v>6.9713261648745514E-2</v>
      </c>
      <c r="AH7" s="19">
        <f t="shared" ca="1" si="3"/>
        <v>0.41827956989247306</v>
      </c>
      <c r="AI7" s="19">
        <f ca="1">1/(2*SUM(AH$2:AH7)-1)</f>
        <v>0.15973892133287532</v>
      </c>
      <c r="AJ7" s="19">
        <f t="shared" si="4"/>
        <v>0.16666666666666666</v>
      </c>
      <c r="AK7" s="19">
        <f t="shared" ca="1" si="5"/>
        <v>-8.313294400549608E-3</v>
      </c>
      <c r="AL7" s="27"/>
    </row>
    <row r="8" spans="1:38" x14ac:dyDescent="0.45">
      <c r="A8" s="18">
        <f t="shared" si="6"/>
        <v>8</v>
      </c>
      <c r="B8" s="23">
        <f>Итог!C9</f>
        <v>3.8899999999999997E-2</v>
      </c>
      <c r="C8" s="23">
        <f t="shared" si="1"/>
        <v>2.7799999999999998E-2</v>
      </c>
      <c r="D8" s="28">
        <f t="shared" si="2"/>
        <v>0.64477975869697424</v>
      </c>
      <c r="E8" s="29">
        <f t="shared" si="7"/>
        <v>27.080749865272917</v>
      </c>
      <c r="F8" s="24">
        <f t="shared" si="8"/>
        <v>2.928499496475327</v>
      </c>
      <c r="G8" s="24">
        <f t="shared" si="9"/>
        <v>4.2452830188679247</v>
      </c>
      <c r="H8" s="24">
        <f t="shared" si="11"/>
        <v>4.3418146903504553</v>
      </c>
      <c r="I8" s="24">
        <f t="shared" si="12"/>
        <v>5.4995300751879679</v>
      </c>
      <c r="J8" s="24">
        <f t="shared" si="13"/>
        <v>4.9169415292353751</v>
      </c>
      <c r="K8" s="24">
        <f t="shared" ref="K8:K21" si="14">($AD$7/K$27)/((AD8-$AD$7)/(AF8-K$27))</f>
        <v>5.1486810551558664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SUM(C$2:C8)</f>
        <v>0.88660000000000005</v>
      </c>
      <c r="AE8" s="30">
        <f t="shared" si="10"/>
        <v>4.5667998644886021E-3</v>
      </c>
      <c r="AF8" s="20">
        <v>7</v>
      </c>
      <c r="AG8" s="26">
        <f t="shared" ca="1" si="0"/>
        <v>4.982078853046594E-2</v>
      </c>
      <c r="AH8" s="19">
        <f t="shared" ca="1" si="3"/>
        <v>0.34874551971326156</v>
      </c>
      <c r="AI8" s="19">
        <f ca="1">1/(2*SUM(AH$2:AH8)-1)</f>
        <v>0.14372553059962911</v>
      </c>
      <c r="AJ8" s="19">
        <f t="shared" si="4"/>
        <v>0.14285714285714285</v>
      </c>
      <c r="AK8" s="19">
        <f t="shared" ca="1" si="5"/>
        <v>1.0131190329006425E-3</v>
      </c>
      <c r="AL8" s="27"/>
    </row>
    <row r="9" spans="1:38" x14ac:dyDescent="0.45">
      <c r="A9" s="18">
        <f t="shared" si="6"/>
        <v>9</v>
      </c>
      <c r="B9" s="23">
        <f>Итог!C10</f>
        <v>2.7799999999999998E-2</v>
      </c>
      <c r="C9" s="23">
        <f t="shared" si="1"/>
        <v>1.6199999999999999E-2</v>
      </c>
      <c r="D9" s="28">
        <f t="shared" si="2"/>
        <v>0.71141235486054433</v>
      </c>
      <c r="E9" s="29">
        <f t="shared" si="7"/>
        <v>39.839091872190487</v>
      </c>
      <c r="F9" s="24">
        <f t="shared" si="8"/>
        <v>3.3261437908496729</v>
      </c>
      <c r="G9" s="24">
        <f t="shared" si="9"/>
        <v>4.8549883990719263</v>
      </c>
      <c r="H9" s="24">
        <f t="shared" si="11"/>
        <v>5.0356347438752769</v>
      </c>
      <c r="I9" s="24">
        <f t="shared" si="12"/>
        <v>6.363784665579117</v>
      </c>
      <c r="J9" s="24">
        <f t="shared" si="13"/>
        <v>5.934137515078401</v>
      </c>
      <c r="K9" s="24">
        <f t="shared" si="14"/>
        <v>6.5060606060606005</v>
      </c>
      <c r="L9" s="24">
        <f t="shared" ref="L9:L21" si="15">($AD$8/L$27)/((AD9-$AD$8)/(AF9-L$27))</f>
        <v>7.8183421516754885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SUM(C$2:C9)</f>
        <v>0.90280000000000005</v>
      </c>
      <c r="AE9" s="30">
        <f t="shared" si="10"/>
        <v>6.663259616357009E-2</v>
      </c>
      <c r="AF9" s="20">
        <v>8</v>
      </c>
      <c r="AG9" s="26">
        <f t="shared" ca="1" si="0"/>
        <v>2.9032258064516123E-2</v>
      </c>
      <c r="AH9" s="19">
        <f t="shared" ca="1" si="3"/>
        <v>0.23225806451612899</v>
      </c>
      <c r="AI9" s="19">
        <f ca="1">1/(2*SUM(AH$2:AH9)-1)</f>
        <v>0.13473053892215572</v>
      </c>
      <c r="AJ9" s="19">
        <f t="shared" si="4"/>
        <v>0.125</v>
      </c>
      <c r="AK9" s="19">
        <f t="shared" ca="1" si="5"/>
        <v>1.1120615911035112E-2</v>
      </c>
      <c r="AL9" s="27"/>
    </row>
    <row r="10" spans="1:38" x14ac:dyDescent="0.45">
      <c r="A10" s="18" t="b">
        <f t="shared" si="6"/>
        <v>0</v>
      </c>
      <c r="B10" s="23">
        <f>Итог!C11</f>
        <v>1.6199999999999999E-2</v>
      </c>
      <c r="C10" s="23">
        <f t="shared" si="1"/>
        <v>1.4800000000000001E-2</v>
      </c>
      <c r="D10" s="28">
        <f t="shared" si="2"/>
        <v>0.71836488939480858</v>
      </c>
      <c r="E10" s="29">
        <f t="shared" si="7"/>
        <v>51.722272036426219</v>
      </c>
      <c r="F10" s="24">
        <f t="shared" si="8"/>
        <v>3.7115507338864071</v>
      </c>
      <c r="G10" s="24">
        <f t="shared" si="9"/>
        <v>5.431034482758621</v>
      </c>
      <c r="H10" s="24">
        <f t="shared" si="11"/>
        <v>5.6690346844964461</v>
      </c>
      <c r="I10" s="24">
        <f t="shared" si="12"/>
        <v>7.0978893740902436</v>
      </c>
      <c r="J10" s="24">
        <f t="shared" si="13"/>
        <v>6.7136131013305951</v>
      </c>
      <c r="K10" s="24">
        <f t="shared" si="14"/>
        <v>7.3027210884353657</v>
      </c>
      <c r="L10" s="24">
        <f t="shared" si="15"/>
        <v>8.1714285714285637</v>
      </c>
      <c r="M10" s="24">
        <f t="shared" ref="M10:M21" si="16">($AD$9/M$27)/((AD10-$AD$9)/(AF10-M$27))</f>
        <v>7.6249999999999822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SUM(C$2:C10)</f>
        <v>0.91760000000000008</v>
      </c>
      <c r="AE10" s="30">
        <f t="shared" si="10"/>
        <v>6.9525345342642542E-3</v>
      </c>
      <c r="AF10" s="20">
        <v>9</v>
      </c>
      <c r="AG10" s="26">
        <f t="shared" ca="1" si="0"/>
        <v>2.6523297491039426E-2</v>
      </c>
      <c r="AH10" s="19">
        <f t="shared" ca="1" si="3"/>
        <v>0.23870967741935484</v>
      </c>
      <c r="AI10" s="19">
        <f ca="1">1/(2*SUM(AH$2:AH10)-1)</f>
        <v>0.12658802177858444</v>
      </c>
      <c r="AJ10" s="19">
        <f t="shared" si="4"/>
        <v>0.1111111111111111</v>
      </c>
      <c r="AK10" s="19">
        <f t="shared" ca="1" si="5"/>
        <v>1.7411524500907504E-2</v>
      </c>
      <c r="AL10" s="27"/>
    </row>
    <row r="11" spans="1:38" x14ac:dyDescent="0.45">
      <c r="A11" s="18" t="b">
        <f t="shared" si="6"/>
        <v>0</v>
      </c>
      <c r="B11" s="23">
        <f>Итог!C12</f>
        <v>1.26E-2</v>
      </c>
      <c r="C11" s="23">
        <f t="shared" si="1"/>
        <v>1.2999999999999999E-2</v>
      </c>
      <c r="D11" s="28">
        <f t="shared" si="2"/>
        <v>0.7123665486002434</v>
      </c>
      <c r="E11" s="29">
        <f t="shared" si="7"/>
        <v>64.112989374021907</v>
      </c>
      <c r="F11" s="24">
        <f t="shared" si="8"/>
        <v>4.0906533291653631</v>
      </c>
      <c r="G11" s="24">
        <f t="shared" si="9"/>
        <v>5.9903381642512077</v>
      </c>
      <c r="H11" s="24">
        <f t="shared" si="11"/>
        <v>6.2730875941339654</v>
      </c>
      <c r="I11" s="24">
        <f t="shared" si="12"/>
        <v>7.7812499999999956</v>
      </c>
      <c r="J11" s="24">
        <f t="shared" si="13"/>
        <v>7.4065040650406404</v>
      </c>
      <c r="K11" s="24">
        <f t="shared" si="14"/>
        <v>7.9740018570102045</v>
      </c>
      <c r="L11" s="24">
        <f t="shared" si="15"/>
        <v>8.6357142857142772</v>
      </c>
      <c r="M11" s="24">
        <f t="shared" si="16"/>
        <v>8.1187050359712103</v>
      </c>
      <c r="N11" s="24">
        <f t="shared" ref="N11:N21" si="17">($AD$10/N$27)/((AD11-$AD$10)/(AF11-N$27))</f>
        <v>7.8427350427350362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SUM(C$2:C11)</f>
        <v>0.93060000000000009</v>
      </c>
      <c r="AE11" s="30">
        <f t="shared" si="10"/>
        <v>-5.9983407945651823E-3</v>
      </c>
      <c r="AF11" s="20">
        <v>10</v>
      </c>
      <c r="AG11" s="26">
        <f t="shared" ca="1" si="0"/>
        <v>2.3297491039426521E-2</v>
      </c>
      <c r="AH11" s="19">
        <f t="shared" ca="1" si="3"/>
        <v>0.23297491039426521</v>
      </c>
      <c r="AI11" s="19">
        <f ca="1">1/(2*SUM(AH$2:AH11)-1)</f>
        <v>0.11953727506426738</v>
      </c>
      <c r="AJ11" s="19">
        <f t="shared" si="4"/>
        <v>0.1</v>
      </c>
      <c r="AK11" s="19">
        <f t="shared" ca="1" si="5"/>
        <v>2.1708083404741528E-2</v>
      </c>
      <c r="AL11" s="27"/>
    </row>
    <row r="12" spans="1:38" x14ac:dyDescent="0.45">
      <c r="A12" s="18" t="b">
        <f>IFERROR(IF((D13-D12)&gt;0,ROW(D12)),"")</f>
        <v>0</v>
      </c>
      <c r="B12" s="23">
        <f>Итог!C13</f>
        <v>1.4800000000000001E-2</v>
      </c>
      <c r="C12" s="23">
        <f t="shared" si="1"/>
        <v>1.26E-2</v>
      </c>
      <c r="D12" s="28">
        <f t="shared" si="2"/>
        <v>0.68474272219418941</v>
      </c>
      <c r="E12" s="29">
        <f t="shared" si="7"/>
        <v>75.321699441360835</v>
      </c>
      <c r="F12" s="24">
        <f t="shared" si="8"/>
        <v>4.4573881054567748</v>
      </c>
      <c r="G12" s="24">
        <f t="shared" si="9"/>
        <v>6.5186915887850478</v>
      </c>
      <c r="H12" s="24">
        <f t="shared" si="11"/>
        <v>6.8282370705926754</v>
      </c>
      <c r="I12" s="24">
        <f t="shared" si="12"/>
        <v>8.3763803680981574</v>
      </c>
      <c r="J12" s="24">
        <f t="shared" si="13"/>
        <v>7.9795620437956147</v>
      </c>
      <c r="K12" s="24">
        <f t="shared" si="14"/>
        <v>8.4794628751974699</v>
      </c>
      <c r="L12" s="24">
        <f t="shared" si="15"/>
        <v>8.9510348308934908</v>
      </c>
      <c r="M12" s="24">
        <f t="shared" si="16"/>
        <v>8.3799504950495081</v>
      </c>
      <c r="N12" s="24">
        <f t="shared" si="17"/>
        <v>7.9652777777777919</v>
      </c>
      <c r="O12" s="24">
        <f t="shared" ref="O12:O21" si="18">($AD$11/O$27)/((AD12-$AD$11)/(AF12-O$27))</f>
        <v>7.3857142857143181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SUM(C$2:C12)</f>
        <v>0.94320000000000004</v>
      </c>
      <c r="AE12" s="30">
        <f t="shared" si="10"/>
        <v>-2.7623826406053986E-2</v>
      </c>
      <c r="AF12" s="20">
        <v>11</v>
      </c>
      <c r="AG12" s="26">
        <f t="shared" ca="1" si="0"/>
        <v>2.2580645161290321E-2</v>
      </c>
      <c r="AH12" s="19">
        <f t="shared" ca="1" si="3"/>
        <v>0.24838709677419354</v>
      </c>
      <c r="AI12" s="19">
        <f ca="1">1/(2*SUM(AH$2:AH12)-1)</f>
        <v>0.11283669012375641</v>
      </c>
      <c r="AJ12" s="19">
        <f t="shared" si="4"/>
        <v>9.0909090909090912E-2</v>
      </c>
      <c r="AK12" s="19">
        <f t="shared" ca="1" si="5"/>
        <v>2.4120359136132051E-2</v>
      </c>
      <c r="AL12" s="27"/>
    </row>
    <row r="13" spans="1:38" x14ac:dyDescent="0.45">
      <c r="A13" s="18" t="b">
        <f>IFERROR(IF((D14-D13)&gt;0,ROW(D13)),"")</f>
        <v>0</v>
      </c>
      <c r="B13" s="23">
        <f>Итог!C14</f>
        <v>0.01</v>
      </c>
      <c r="C13" s="23">
        <f t="shared" si="1"/>
        <v>1.2E-2</v>
      </c>
      <c r="D13" s="28">
        <f t="shared" si="2"/>
        <v>0.65294571187565831</v>
      </c>
      <c r="E13" s="29">
        <f t="shared" si="7"/>
        <v>86.188833967586888</v>
      </c>
      <c r="F13" s="24">
        <f t="shared" si="8"/>
        <v>4.8145695364238401</v>
      </c>
      <c r="G13" s="24">
        <f t="shared" si="9"/>
        <v>7.0241691842900309</v>
      </c>
      <c r="H13" s="24">
        <f t="shared" si="11"/>
        <v>7.3488624052004319</v>
      </c>
      <c r="I13" s="24">
        <f t="shared" si="12"/>
        <v>8.9165714285714266</v>
      </c>
      <c r="J13" s="24">
        <f t="shared" si="13"/>
        <v>8.4838137472283748</v>
      </c>
      <c r="K13" s="24">
        <f t="shared" si="14"/>
        <v>8.9087136929460549</v>
      </c>
      <c r="L13" s="24">
        <f t="shared" si="15"/>
        <v>9.2315701790920457</v>
      </c>
      <c r="M13" s="24">
        <f t="shared" si="16"/>
        <v>8.6145038167938939</v>
      </c>
      <c r="N13" s="24">
        <f t="shared" si="17"/>
        <v>8.1347517730496541</v>
      </c>
      <c r="O13" s="24">
        <f t="shared" si="18"/>
        <v>7.5658536585365992</v>
      </c>
      <c r="P13" s="24">
        <f t="shared" ref="P13:P21" si="19">($AD$12/P$27)/((AD13-$AD$12)/(AF13-P$27))</f>
        <v>7.1454545454545402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SUM(C$2:C13)</f>
        <v>0.95520000000000005</v>
      </c>
      <c r="AE13" s="30">
        <f t="shared" si="10"/>
        <v>-3.1797010318531105E-2</v>
      </c>
      <c r="AF13" s="20">
        <v>12</v>
      </c>
      <c r="AG13" s="26">
        <f t="shared" ref="AG13:AG20" ca="1" si="20">C13/SUM(INDIRECT("C$2:C$"&amp;$A$28))</f>
        <v>2.150537634408602E-2</v>
      </c>
      <c r="AH13" s="19">
        <f t="shared" ca="1" si="3"/>
        <v>0.25806451612903225</v>
      </c>
      <c r="AI13" s="19">
        <f ca="1">1/(2*SUM(AH$2:AH13)-1)</f>
        <v>0.10662692043109383</v>
      </c>
      <c r="AJ13" s="19">
        <f t="shared" si="4"/>
        <v>8.3333333333333329E-2</v>
      </c>
      <c r="AK13" s="19">
        <f t="shared" ca="1" si="5"/>
        <v>2.5411185924829636E-2</v>
      </c>
      <c r="AL13" s="27"/>
    </row>
    <row r="14" spans="1:38" x14ac:dyDescent="0.45">
      <c r="A14" s="18" t="b">
        <f>IFERROR(IF((D15-D14)&gt;0,ROW(D14)),"")</f>
        <v>0</v>
      </c>
      <c r="B14" s="23">
        <f>Итог!C15</f>
        <v>3.2000000000000002E-3</v>
      </c>
      <c r="C14" s="23">
        <f t="shared" si="1"/>
        <v>1.0999999999999999E-2</v>
      </c>
      <c r="D14" s="28">
        <f t="shared" si="2"/>
        <v>0.62592996475797857</v>
      </c>
      <c r="E14" s="29">
        <f t="shared" si="7"/>
        <v>97.645074502244654</v>
      </c>
      <c r="F14" s="24">
        <f t="shared" si="8"/>
        <v>5.1667160201362154</v>
      </c>
      <c r="G14" s="24">
        <f t="shared" si="9"/>
        <v>7.5183733463988247</v>
      </c>
      <c r="H14" s="24">
        <f t="shared" si="11"/>
        <v>7.8534213268495998</v>
      </c>
      <c r="I14" s="24">
        <f t="shared" si="12"/>
        <v>9.4379032258064477</v>
      </c>
      <c r="J14" s="24">
        <f t="shared" si="13"/>
        <v>8.9667805878332132</v>
      </c>
      <c r="K14" s="24">
        <f t="shared" si="14"/>
        <v>9.3289882060831744</v>
      </c>
      <c r="L14" s="24">
        <f t="shared" si="15"/>
        <v>9.547020818377602</v>
      </c>
      <c r="M14" s="24">
        <f t="shared" si="16"/>
        <v>8.8998422712933749</v>
      </c>
      <c r="N14" s="24">
        <f t="shared" si="17"/>
        <v>8.391403749428445</v>
      </c>
      <c r="O14" s="24">
        <f t="shared" si="18"/>
        <v>7.8421348314606822</v>
      </c>
      <c r="P14" s="24">
        <f t="shared" si="19"/>
        <v>7.456126482213433</v>
      </c>
      <c r="Q14" s="24">
        <f t="shared" ref="Q14:Q21" si="21">($AD$13/Q$27)/((AD14-$AD$13)/(AF14-Q$27))</f>
        <v>7.2363636363636301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SUM(C$2:C14)</f>
        <v>0.96620000000000006</v>
      </c>
      <c r="AE14" s="30">
        <f t="shared" si="10"/>
        <v>-2.7015747117679734E-2</v>
      </c>
      <c r="AF14" s="20">
        <v>13</v>
      </c>
      <c r="AG14" s="26">
        <f t="shared" ca="1" si="20"/>
        <v>1.9713261648745518E-2</v>
      </c>
      <c r="AH14" s="19">
        <f t="shared" ca="1" si="3"/>
        <v>0.25627240143369173</v>
      </c>
      <c r="AI14" s="19">
        <f ca="1">1/(2*SUM(AH$2:AH14)-1)</f>
        <v>0.1011016089288303</v>
      </c>
      <c r="AJ14" s="19">
        <f t="shared" si="4"/>
        <v>7.6923076923076927E-2</v>
      </c>
      <c r="AK14" s="19">
        <f t="shared" ca="1" si="5"/>
        <v>2.6193409672899487E-2</v>
      </c>
      <c r="AL14" s="27"/>
    </row>
    <row r="15" spans="1:38" x14ac:dyDescent="0.45">
      <c r="A15" s="18">
        <f>IFERROR(IF((D16-D15)&gt;0,ROW(D15)),"")</f>
        <v>15</v>
      </c>
      <c r="B15" s="23">
        <f>Итог!C16</f>
        <v>2E-3</v>
      </c>
      <c r="C15" s="23">
        <f t="shared" si="1"/>
        <v>0.01</v>
      </c>
      <c r="D15" s="28">
        <f t="shared" si="2"/>
        <v>0.60334096087695388</v>
      </c>
      <c r="E15" s="29">
        <f t="shared" si="7"/>
        <v>109.80805487960559</v>
      </c>
      <c r="F15" s="24">
        <f t="shared" ref="F15:F21" si="22">(AD$2/F$27)/((AD15-AD$2)/(AF15-F$27))</f>
        <v>5.5156113218558511</v>
      </c>
      <c r="G15" s="24">
        <f t="shared" ref="G15:G21" si="23">(AD$3/G$27)/((AD15-AD$3)/(AF15-G$27))</f>
        <v>8.0057388809182211</v>
      </c>
      <c r="H15" s="24">
        <f t="shared" si="11"/>
        <v>8.3487747566297408</v>
      </c>
      <c r="I15" s="24">
        <f t="shared" si="12"/>
        <v>9.9515306122448948</v>
      </c>
      <c r="J15" s="24">
        <f t="shared" si="13"/>
        <v>9.4422264875239854</v>
      </c>
      <c r="K15" s="24">
        <f t="shared" si="14"/>
        <v>9.7535491198182793</v>
      </c>
      <c r="L15" s="24">
        <f t="shared" si="15"/>
        <v>9.8950892857142847</v>
      </c>
      <c r="M15" s="24">
        <f t="shared" si="16"/>
        <v>9.2247956403269722</v>
      </c>
      <c r="N15" s="24">
        <f t="shared" si="17"/>
        <v>8.699279484262421</v>
      </c>
      <c r="O15" s="24">
        <f t="shared" si="18"/>
        <v>8.1631578947368464</v>
      </c>
      <c r="P15" s="24">
        <f t="shared" si="19"/>
        <v>7.7950413223140433</v>
      </c>
      <c r="Q15" s="24">
        <f t="shared" si="21"/>
        <v>7.5809523809523744</v>
      </c>
      <c r="R15" s="24">
        <f>($AD$14/R$27)/((AD15-$AD$14)/(AF15-R$27))</f>
        <v>7.4323076923076856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SUM(C$2:C15)</f>
        <v>0.97620000000000007</v>
      </c>
      <c r="AE15" s="30">
        <f t="shared" si="10"/>
        <v>-2.2589003881024694E-2</v>
      </c>
      <c r="AF15" s="20">
        <v>14</v>
      </c>
      <c r="AG15" s="26">
        <f t="shared" ca="1" si="20"/>
        <v>1.7921146953405017E-2</v>
      </c>
      <c r="AH15" s="19">
        <f t="shared" ref="AH15:AH26" ca="1" si="24">AF15*AG15</f>
        <v>0.25089605734767023</v>
      </c>
      <c r="AI15" s="19">
        <f ca="1">1/(2*SUM(AH$2:AH15)-1)</f>
        <v>9.6220168299075759E-2</v>
      </c>
      <c r="AJ15" s="19">
        <f t="shared" ref="AJ15:AJ26" si="25">1/AF15</f>
        <v>7.1428571428571425E-2</v>
      </c>
      <c r="AK15" s="19">
        <f t="shared" ref="AK15:AK26" ca="1" si="26">(AI15-AJ15)/(1-AJ15)</f>
        <v>2.6698642783620052E-2</v>
      </c>
      <c r="AL15" s="27"/>
    </row>
    <row r="16" spans="1:38" x14ac:dyDescent="0.45">
      <c r="A16" s="18">
        <f t="shared" ref="A16:A26" si="27">IFERROR(IF((D17-D16)&gt;0,ROW(D16)),"")</f>
        <v>16</v>
      </c>
      <c r="B16" s="23">
        <f>Итог!C17</f>
        <v>8.0000000000000004E-4</v>
      </c>
      <c r="C16" s="23">
        <f t="shared" si="1"/>
        <v>4.0000000000000001E-3</v>
      </c>
      <c r="D16" s="28">
        <f t="shared" si="2"/>
        <v>0.67670411429149091</v>
      </c>
      <c r="E16" s="29">
        <f t="shared" si="7"/>
        <v>142.10786400121307</v>
      </c>
      <c r="F16" s="24">
        <f t="shared" si="22"/>
        <v>5.905425007252683</v>
      </c>
      <c r="G16" s="24">
        <f t="shared" si="23"/>
        <v>8.5907153008053072</v>
      </c>
      <c r="H16" s="24">
        <f t="shared" si="11"/>
        <v>8.9870818151705851</v>
      </c>
      <c r="I16" s="24">
        <f t="shared" si="12"/>
        <v>10.727749999999997</v>
      </c>
      <c r="J16" s="24">
        <f t="shared" si="13"/>
        <v>10.229569557080467</v>
      </c>
      <c r="K16" s="24">
        <f t="shared" si="14"/>
        <v>10.611202635914328</v>
      </c>
      <c r="L16" s="24">
        <f t="shared" si="15"/>
        <v>10.825396825396824</v>
      </c>
      <c r="M16" s="24">
        <f t="shared" si="16"/>
        <v>10.206072351421186</v>
      </c>
      <c r="N16" s="24">
        <f t="shared" si="17"/>
        <v>9.7720979765708229</v>
      </c>
      <c r="O16" s="24">
        <f t="shared" si="18"/>
        <v>9.3810483870967794</v>
      </c>
      <c r="P16" s="24">
        <f t="shared" si="19"/>
        <v>9.2697788697788628</v>
      </c>
      <c r="Q16" s="24">
        <f t="shared" si="21"/>
        <v>9.5519999999999925</v>
      </c>
      <c r="R16" s="24">
        <f>($AD$14/R$27)/((AD16-$AD$14)/(AF16-R$27))</f>
        <v>10.617582417582408</v>
      </c>
      <c r="S16" s="24">
        <f>($AD$15/S$27)/((AD16-$AD$15)/(AF16-S$27))</f>
        <v>17.432142857142843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SUM(C$2:C16)</f>
        <v>0.98020000000000007</v>
      </c>
      <c r="AE16" s="30">
        <f t="shared" si="10"/>
        <v>7.336315341453703E-2</v>
      </c>
      <c r="AF16" s="20">
        <v>15</v>
      </c>
      <c r="AG16" s="26">
        <f t="shared" ca="1" si="20"/>
        <v>7.1684587813620063E-3</v>
      </c>
      <c r="AH16" s="19">
        <f t="shared" ca="1" si="24"/>
        <v>0.1075268817204301</v>
      </c>
      <c r="AI16" s="19">
        <f ca="1">1/(2*SUM(AH$2:AH16)-1)</f>
        <v>9.4269495877821352E-2</v>
      </c>
      <c r="AJ16" s="19">
        <f t="shared" si="25"/>
        <v>6.6666666666666666E-2</v>
      </c>
      <c r="AK16" s="19">
        <f t="shared" ca="1" si="26"/>
        <v>2.9574459869094308E-2</v>
      </c>
      <c r="AL16" s="27"/>
    </row>
    <row r="17" spans="1:38" x14ac:dyDescent="0.45">
      <c r="A17" s="18">
        <f t="shared" si="27"/>
        <v>17</v>
      </c>
      <c r="B17" s="23">
        <f>Итог!C18</f>
        <v>1E-3</v>
      </c>
      <c r="C17" s="23">
        <f t="shared" si="1"/>
        <v>3.5000000000000001E-3</v>
      </c>
      <c r="D17" s="28">
        <f t="shared" si="2"/>
        <v>0.72934952102723682</v>
      </c>
      <c r="E17" s="29">
        <f t="shared" si="7"/>
        <v>175.04388504653684</v>
      </c>
      <c r="F17" s="24">
        <f t="shared" si="22"/>
        <v>6.2952807042863324</v>
      </c>
      <c r="G17" s="24">
        <f t="shared" si="23"/>
        <v>9.1754756871035958</v>
      </c>
      <c r="H17" s="24">
        <f t="shared" si="11"/>
        <v>9.6244269810085132</v>
      </c>
      <c r="I17" s="24">
        <f t="shared" si="12"/>
        <v>11.5017199017199</v>
      </c>
      <c r="J17" s="24">
        <f t="shared" si="13"/>
        <v>11.012087912087908</v>
      </c>
      <c r="K17" s="24">
        <f t="shared" si="14"/>
        <v>11.459834534294101</v>
      </c>
      <c r="L17" s="24">
        <f t="shared" si="15"/>
        <v>11.739590996027664</v>
      </c>
      <c r="M17" s="24">
        <f t="shared" si="16"/>
        <v>11.159456118665023</v>
      </c>
      <c r="N17" s="24">
        <f t="shared" si="17"/>
        <v>10.797108757774428</v>
      </c>
      <c r="O17" s="24">
        <f t="shared" si="18"/>
        <v>10.515254237288151</v>
      </c>
      <c r="P17" s="24">
        <f t="shared" si="19"/>
        <v>10.585858585858592</v>
      </c>
      <c r="Q17" s="24">
        <f t="shared" si="21"/>
        <v>11.171929824561415</v>
      </c>
      <c r="R17" s="24">
        <f t="shared" ref="R17:R21" si="28">($AD$14/R$27)/((AD17-$AD$14)/(AF17-R$27))</f>
        <v>12.741098901098932</v>
      </c>
      <c r="S17" s="24">
        <f t="shared" ref="S17:S21" si="29">($AD$15/S$27)/((AD17-$AD$15)/(AF17-S$27))</f>
        <v>18.594285714285835</v>
      </c>
      <c r="T17" s="24">
        <f>($AD$16/T$27)/((AD17-$AD$16)/(AF17-T$27))</f>
        <v>18.670476190476474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SUM(C$2:C17)</f>
        <v>0.98370000000000002</v>
      </c>
      <c r="AE17" s="30">
        <f t="shared" si="10"/>
        <v>5.2645406735745914E-2</v>
      </c>
      <c r="AF17" s="20">
        <v>16</v>
      </c>
      <c r="AG17" s="26">
        <f t="shared" ca="1" si="20"/>
        <v>6.2724014336917556E-3</v>
      </c>
      <c r="AH17" s="19">
        <f t="shared" ca="1" si="24"/>
        <v>0.10035842293906809</v>
      </c>
      <c r="AI17" s="19">
        <f ca="1">1/(2*SUM(AH$2:AH17)-1)</f>
        <v>9.2518901711102303E-2</v>
      </c>
      <c r="AJ17" s="19">
        <f t="shared" si="25"/>
        <v>6.25E-2</v>
      </c>
      <c r="AK17" s="19">
        <f t="shared" ca="1" si="26"/>
        <v>3.2020161825175787E-2</v>
      </c>
      <c r="AL17" s="27"/>
    </row>
    <row r="18" spans="1:38" x14ac:dyDescent="0.45">
      <c r="A18" s="18">
        <f t="shared" si="27"/>
        <v>18</v>
      </c>
      <c r="B18" s="23">
        <f>Итог!C19</f>
        <v>1.4E-3</v>
      </c>
      <c r="C18" s="23">
        <f t="shared" si="1"/>
        <v>3.2000000000000002E-3</v>
      </c>
      <c r="D18" s="28">
        <f t="shared" si="2"/>
        <v>0.76486884381037901</v>
      </c>
      <c r="E18" s="29">
        <f t="shared" si="7"/>
        <v>208.0443255164231</v>
      </c>
      <c r="F18" s="24">
        <f t="shared" si="22"/>
        <v>6.6840971124838395</v>
      </c>
      <c r="G18" s="24">
        <f t="shared" si="23"/>
        <v>9.7575192352529747</v>
      </c>
      <c r="H18" s="24">
        <f t="shared" si="11"/>
        <v>10.257290991574854</v>
      </c>
      <c r="I18" s="24">
        <f t="shared" si="12"/>
        <v>12.267295597484276</v>
      </c>
      <c r="J18" s="24">
        <f t="shared" si="13"/>
        <v>11.782994011976045</v>
      </c>
      <c r="K18" s="24">
        <f t="shared" si="14"/>
        <v>12.290918553213636</v>
      </c>
      <c r="L18" s="24">
        <f t="shared" si="15"/>
        <v>12.62783079333429</v>
      </c>
      <c r="M18" s="24">
        <f t="shared" si="16"/>
        <v>12.076694411414989</v>
      </c>
      <c r="N18" s="24">
        <f t="shared" si="17"/>
        <v>11.769761103094451</v>
      </c>
      <c r="O18" s="24">
        <f t="shared" si="18"/>
        <v>11.570515097690961</v>
      </c>
      <c r="P18" s="24">
        <f t="shared" si="19"/>
        <v>11.772831287705442</v>
      </c>
      <c r="Q18" s="24">
        <f t="shared" si="21"/>
        <v>12.555205047318633</v>
      </c>
      <c r="R18" s="24">
        <f t="shared" si="28"/>
        <v>14.36194723151249</v>
      </c>
      <c r="S18" s="24">
        <f t="shared" si="29"/>
        <v>19.550066755674358</v>
      </c>
      <c r="T18" s="24">
        <f t="shared" ref="T18:T21" si="30">($AD$16/T$27)/((AD18-$AD$16)/(AF18-T$27))</f>
        <v>19.506467661691755</v>
      </c>
      <c r="U18" s="24">
        <f>($AD$17/U$27)/((AD18-$AD$17)/(AF18-U$27))</f>
        <v>19.212890625000117</v>
      </c>
      <c r="V18" s="24"/>
      <c r="W18" s="24"/>
      <c r="X18" s="24"/>
      <c r="Y18" s="24"/>
      <c r="Z18" s="24"/>
      <c r="AA18" s="24"/>
      <c r="AB18" s="24"/>
      <c r="AC18" s="24"/>
      <c r="AD18" s="26">
        <f>SUM(C$2:C18)</f>
        <v>0.9869</v>
      </c>
      <c r="AE18" s="30">
        <f t="shared" si="10"/>
        <v>3.5519322783142182E-2</v>
      </c>
      <c r="AF18" s="20">
        <v>17</v>
      </c>
      <c r="AG18" s="26">
        <f t="shared" ca="1" si="20"/>
        <v>5.7347670250896057E-3</v>
      </c>
      <c r="AH18" s="19">
        <f t="shared" ca="1" si="24"/>
        <v>9.749103942652329E-2</v>
      </c>
      <c r="AI18" s="19">
        <f ca="1">1/(2*SUM(AH$2:AH18)-1)</f>
        <v>9.0879478827361596E-2</v>
      </c>
      <c r="AJ18" s="19">
        <f t="shared" si="25"/>
        <v>5.8823529411764705E-2</v>
      </c>
      <c r="AK18" s="19">
        <f t="shared" ca="1" si="26"/>
        <v>3.4059446254071694E-2</v>
      </c>
      <c r="AL18" s="27"/>
    </row>
    <row r="19" spans="1:38" x14ac:dyDescent="0.45">
      <c r="A19" s="18">
        <f t="shared" si="27"/>
        <v>19</v>
      </c>
      <c r="B19" s="23">
        <f>Итог!C20</f>
        <v>2.8999999999999998E-3</v>
      </c>
      <c r="C19" s="23">
        <f t="shared" si="1"/>
        <v>2.8999999999999998E-3</v>
      </c>
      <c r="D19" s="28">
        <f t="shared" si="2"/>
        <v>0.79175331572408814</v>
      </c>
      <c r="E19" s="29">
        <f t="shared" si="7"/>
        <v>242.27651461157097</v>
      </c>
      <c r="F19" s="24">
        <f t="shared" si="22"/>
        <v>7.0723891273247483</v>
      </c>
      <c r="G19" s="24">
        <f t="shared" si="23"/>
        <v>10.338119499768414</v>
      </c>
      <c r="H19" s="24">
        <f t="shared" si="11"/>
        <v>10.887640449438203</v>
      </c>
      <c r="I19" s="24">
        <f t="shared" si="12"/>
        <v>13.028148854961833</v>
      </c>
      <c r="J19" s="24">
        <f t="shared" si="13"/>
        <v>12.547027663331367</v>
      </c>
      <c r="K19" s="24">
        <f t="shared" si="14"/>
        <v>13.11145038167939</v>
      </c>
      <c r="L19" s="24">
        <f t="shared" si="15"/>
        <v>13.500276854928023</v>
      </c>
      <c r="M19" s="24">
        <f t="shared" si="16"/>
        <v>12.971264367816099</v>
      </c>
      <c r="N19" s="24">
        <f t="shared" si="17"/>
        <v>12.70914127423824</v>
      </c>
      <c r="O19" s="24">
        <f t="shared" si="18"/>
        <v>12.575675675675694</v>
      </c>
      <c r="P19" s="24">
        <f t="shared" si="19"/>
        <v>12.880218493952407</v>
      </c>
      <c r="Q19" s="24">
        <f t="shared" si="21"/>
        <v>13.803468208092502</v>
      </c>
      <c r="R19" s="24">
        <f t="shared" si="28"/>
        <v>15.746414602346837</v>
      </c>
      <c r="S19" s="24">
        <f t="shared" si="29"/>
        <v>20.508403361344619</v>
      </c>
      <c r="T19" s="24">
        <f t="shared" si="30"/>
        <v>20.420833333333462</v>
      </c>
      <c r="U19" s="24">
        <f>($AD$17/U$27)/(($AD19-$AD$17)/($AF19-U$27))</f>
        <v>20.157786885245923</v>
      </c>
      <c r="V19" s="24">
        <f>($AD$18/V$27)/(($AD19-$AD$18)/($AF19-V$27))</f>
        <v>20.018255578093211</v>
      </c>
      <c r="W19" s="24"/>
      <c r="X19" s="24"/>
      <c r="Y19" s="24"/>
      <c r="Z19" s="24"/>
      <c r="AA19" s="24"/>
      <c r="AB19" s="24"/>
      <c r="AC19" s="24"/>
      <c r="AD19" s="26">
        <f>SUM(C$2:C19)</f>
        <v>0.98980000000000001</v>
      </c>
      <c r="AE19" s="30">
        <f t="shared" si="10"/>
        <v>2.6884471913709129E-2</v>
      </c>
      <c r="AF19" s="20">
        <v>18</v>
      </c>
      <c r="AG19" s="26">
        <f t="shared" ca="1" si="20"/>
        <v>5.1971326164874541E-3</v>
      </c>
      <c r="AH19" s="19">
        <f t="shared" ca="1" si="24"/>
        <v>9.3548387096774169E-2</v>
      </c>
      <c r="AI19" s="19">
        <f ca="1">1/(2*SUM(AH$2:AH19)-1)</f>
        <v>8.9360066619691272E-2</v>
      </c>
      <c r="AJ19" s="19">
        <f t="shared" si="25"/>
        <v>5.5555555555555552E-2</v>
      </c>
      <c r="AK19" s="19">
        <f t="shared" ca="1" si="26"/>
        <v>3.5793011714967231E-2</v>
      </c>
      <c r="AL19" s="27"/>
    </row>
    <row r="20" spans="1:38" x14ac:dyDescent="0.45">
      <c r="A20" s="18">
        <f t="shared" si="27"/>
        <v>20</v>
      </c>
      <c r="B20" s="23">
        <f>Итог!C21</f>
        <v>1.5E-3</v>
      </c>
      <c r="C20" s="23">
        <f t="shared" si="1"/>
        <v>2.5000000000000001E-3</v>
      </c>
      <c r="D20" s="28">
        <f t="shared" si="2"/>
        <v>0.82076149365627082</v>
      </c>
      <c r="E20" s="29">
        <f t="shared" si="7"/>
        <v>280.70043083044465</v>
      </c>
      <c r="F20" s="24">
        <f t="shared" si="22"/>
        <v>7.4617248752672847</v>
      </c>
      <c r="G20" s="24">
        <f t="shared" si="23"/>
        <v>10.921022334791623</v>
      </c>
      <c r="H20" s="24">
        <f t="shared" si="11"/>
        <v>11.521019108280257</v>
      </c>
      <c r="I20" s="24">
        <f t="shared" si="12"/>
        <v>13.794200848656297</v>
      </c>
      <c r="J20" s="24">
        <f t="shared" si="13"/>
        <v>13.316241299303945</v>
      </c>
      <c r="K20" s="24">
        <f t="shared" si="14"/>
        <v>13.938077403245948</v>
      </c>
      <c r="L20" s="24">
        <f t="shared" si="15"/>
        <v>14.379240437897025</v>
      </c>
      <c r="M20" s="24">
        <f t="shared" si="16"/>
        <v>13.86983240223465</v>
      </c>
      <c r="N20" s="24">
        <f t="shared" si="17"/>
        <v>13.648668749070378</v>
      </c>
      <c r="O20" s="24">
        <f t="shared" si="18"/>
        <v>13.574392220421423</v>
      </c>
      <c r="P20" s="24">
        <f t="shared" si="19"/>
        <v>13.970746158118891</v>
      </c>
      <c r="Q20" s="24">
        <f t="shared" si="21"/>
        <v>15.01886792452834</v>
      </c>
      <c r="R20" s="24">
        <f t="shared" si="28"/>
        <v>17.085764809902805</v>
      </c>
      <c r="S20" s="24">
        <f t="shared" si="29"/>
        <v>21.654835847382575</v>
      </c>
      <c r="T20" s="24">
        <f t="shared" si="30"/>
        <v>21.602203856749515</v>
      </c>
      <c r="U20" s="24">
        <f t="shared" ref="U20:U21" si="31">($AD$17/U$27)/((AD20-$AD$17)/(AF20-U$27))</f>
        <v>21.446947674418752</v>
      </c>
      <c r="V20" s="24">
        <f t="shared" ref="V20:V26" si="32">($AD$18/V$27)/(($AD20-$AD$18)/($AF20-V$27))</f>
        <v>21.501089324618892</v>
      </c>
      <c r="W20" s="24">
        <f>($AD$19/W$27)/(($AD20-$AD$19)/($AF20-W$27))</f>
        <v>21.995555555556027</v>
      </c>
      <c r="X20" s="24"/>
      <c r="Y20" s="24"/>
      <c r="Z20" s="24"/>
      <c r="AA20" s="24"/>
      <c r="AB20" s="24"/>
      <c r="AC20" s="24"/>
      <c r="AD20" s="26">
        <f>SUM(C$2:C20)</f>
        <v>0.99229999999999996</v>
      </c>
      <c r="AE20" s="30">
        <f t="shared" si="10"/>
        <v>2.9008177932182688E-2</v>
      </c>
      <c r="AF20" s="20">
        <v>19</v>
      </c>
      <c r="AG20" s="26">
        <f t="shared" ca="1" si="20"/>
        <v>4.4802867383512543E-3</v>
      </c>
      <c r="AH20" s="19">
        <f t="shared" ca="1" si="24"/>
        <v>8.5125448028673834E-2</v>
      </c>
      <c r="AI20" s="19">
        <f ca="1">1/(2*SUM(AH$2:AH20)-1)</f>
        <v>8.8020948354733911E-2</v>
      </c>
      <c r="AJ20" s="19">
        <f t="shared" si="25"/>
        <v>5.2631578947368418E-2</v>
      </c>
      <c r="AK20" s="19">
        <f t="shared" ca="1" si="26"/>
        <v>3.735544548555246E-2</v>
      </c>
      <c r="AL20" s="27"/>
    </row>
    <row r="21" spans="1:38" x14ac:dyDescent="0.45">
      <c r="A21" s="18">
        <f t="shared" si="27"/>
        <v>21</v>
      </c>
      <c r="B21" s="23">
        <f>Итог!C22</f>
        <v>1.2E-2</v>
      </c>
      <c r="C21" s="23">
        <f t="shared" si="1"/>
        <v>2E-3</v>
      </c>
      <c r="D21" s="28">
        <f t="shared" si="2"/>
        <v>0.86261656375477169</v>
      </c>
      <c r="E21" s="29">
        <f t="shared" si="7"/>
        <v>327.79429422681324</v>
      </c>
      <c r="F21" s="24">
        <f t="shared" si="22"/>
        <v>7.8538734896943847</v>
      </c>
      <c r="G21" s="24">
        <f t="shared" si="23"/>
        <v>11.510428604171446</v>
      </c>
      <c r="H21" s="24">
        <f t="shared" si="11"/>
        <v>12.16360759493671</v>
      </c>
      <c r="I21" s="24">
        <f t="shared" si="12"/>
        <v>14.57636618402616</v>
      </c>
      <c r="J21" s="24">
        <f t="shared" si="13"/>
        <v>14.103784403669723</v>
      </c>
      <c r="K21" s="24">
        <f t="shared" si="14"/>
        <v>14.788683886838873</v>
      </c>
      <c r="L21" s="24">
        <f t="shared" si="15"/>
        <v>15.288234513861267</v>
      </c>
      <c r="M21" s="24">
        <f t="shared" si="16"/>
        <v>14.800000000000015</v>
      </c>
      <c r="N21" s="24">
        <f t="shared" si="17"/>
        <v>14.622048384760273</v>
      </c>
      <c r="O21" s="24">
        <f t="shared" si="18"/>
        <v>14.609105180533783</v>
      </c>
      <c r="P21" s="24">
        <f t="shared" si="19"/>
        <v>15.101939156733701</v>
      </c>
      <c r="Q21" s="24">
        <f t="shared" si="21"/>
        <v>16.286445012787762</v>
      </c>
      <c r="R21" s="24">
        <f t="shared" si="28"/>
        <v>18.514645496851966</v>
      </c>
      <c r="S21" s="24">
        <f t="shared" si="29"/>
        <v>23.114443567482379</v>
      </c>
      <c r="T21" s="24">
        <f t="shared" si="30"/>
        <v>23.172576832151485</v>
      </c>
      <c r="U21" s="24">
        <f t="shared" si="31"/>
        <v>23.200471698113333</v>
      </c>
      <c r="V21" s="24">
        <f t="shared" si="32"/>
        <v>23.534976152623333</v>
      </c>
      <c r="W21" s="24">
        <f>($AD$19/W$27)/(($AD21-$AD$19)/($AF21-W$27))</f>
        <v>24.439506172839788</v>
      </c>
      <c r="X21" s="24">
        <f>($AD$20/X$27)/(($AD21-$AD$20)/($AF21-X$27))</f>
        <v>26.113157894736819</v>
      </c>
      <c r="Y21" s="24"/>
      <c r="Z21" s="24"/>
      <c r="AA21" s="24"/>
      <c r="AB21" s="24"/>
      <c r="AC21" s="24"/>
      <c r="AD21" s="26">
        <f>SUM(C$2:C21)</f>
        <v>0.99429999999999996</v>
      </c>
      <c r="AE21" s="30">
        <f t="shared" si="10"/>
        <v>4.1855070098500868E-2</v>
      </c>
      <c r="AF21" s="20">
        <v>20</v>
      </c>
      <c r="AG21" s="26">
        <f t="shared" ref="AG21:AG26" ca="1" si="33">C21/SUM(INDIRECT("C$2:C$"&amp;$A$28))</f>
        <v>3.5842293906810031E-3</v>
      </c>
      <c r="AH21" s="19">
        <f t="shared" ca="1" si="24"/>
        <v>7.1684587813620068E-2</v>
      </c>
      <c r="AI21" s="19">
        <f ca="1">1/(2*SUM(AH$2:AH21)-1)</f>
        <v>8.6924011589868233E-2</v>
      </c>
      <c r="AJ21" s="19">
        <f t="shared" si="25"/>
        <v>0.05</v>
      </c>
      <c r="AK21" s="19">
        <f t="shared" ca="1" si="26"/>
        <v>3.8867380620913931E-2</v>
      </c>
      <c r="AL21" s="27"/>
    </row>
    <row r="22" spans="1:38" x14ac:dyDescent="0.45">
      <c r="A22" s="18">
        <f t="shared" si="27"/>
        <v>22</v>
      </c>
      <c r="B22" s="23">
        <f>Итог!C23</f>
        <v>2.5000000000000001E-3</v>
      </c>
      <c r="C22" s="23">
        <f t="shared" si="1"/>
        <v>1.5E-3</v>
      </c>
      <c r="D22" s="28">
        <f t="shared" si="2"/>
        <v>0.92511930694183186</v>
      </c>
      <c r="E22" s="29">
        <f t="shared" si="7"/>
        <v>388.55010891556935</v>
      </c>
      <c r="F22" s="24">
        <f t="shared" ref="F22:F26" si="34">(AD$2/F$27)/((AD22-AD$2)/(AF22-F$27))</f>
        <v>8.2496453900709241</v>
      </c>
      <c r="G22" s="24">
        <f t="shared" ref="G22:G26" si="35">(AD$3/G$27)/((AD22-AD$3)/(AF22-G$27))</f>
        <v>12.10826861580631</v>
      </c>
      <c r="H22" s="24">
        <f t="shared" ref="H22:H26" si="36">(AD$4/H$27)/((AD22-AD$4)/(AF22-H$27))</f>
        <v>12.818267716535436</v>
      </c>
      <c r="I22" s="24">
        <f t="shared" ref="I22:I26" si="37">($AD$5/I$27)/((AD22-$AD$5)/(AF22-I$27))</f>
        <v>15.379638218923942</v>
      </c>
      <c r="J22" s="24">
        <f t="shared" ref="J22:J26" si="38">($AD$6/J$27)/((AD22-$AD$6)/(AF22-J$27))</f>
        <v>14.915747583854467</v>
      </c>
      <c r="K22" s="24">
        <f t="shared" ref="K22:K26" si="39">($AD$7/K$27)/((AD22-$AD$7)/(AF22-K$27))</f>
        <v>15.671532846715341</v>
      </c>
      <c r="L22" s="24">
        <f t="shared" ref="L22:L26" si="40">($AD$8/L$27)/((AD22-$AD$8)/(AF22-L$27))</f>
        <v>16.238095238095262</v>
      </c>
      <c r="M22" s="24">
        <f t="shared" ref="M22:M26" si="41">($AD$9/M$27)/((AD22-$AD$9)/(AF22-M$27))</f>
        <v>15.774731182795723</v>
      </c>
      <c r="N22" s="24">
        <f t="shared" ref="N22:N26" si="42">($AD$10/N$27)/((AD22-$AD$10)/(AF22-N$27))</f>
        <v>15.645353793691426</v>
      </c>
      <c r="O22" s="24">
        <f t="shared" ref="O22:O26" si="43">($AD$11/O$27)/((AD22-$AD$11)/(AF22-O$27))</f>
        <v>15.700306748466302</v>
      </c>
      <c r="P22" s="24">
        <f t="shared" ref="P22:P26" si="44">($AD$12/P$27)/((AD22-$AD$12)/(AF22-P$27))</f>
        <v>16.301417213964786</v>
      </c>
      <c r="Q22" s="24">
        <f t="shared" ref="Q22:Q26" si="45">($AD$13/Q$27)/((AD22-$AD$13)/(AF22-Q$27))</f>
        <v>17.645320197044398</v>
      </c>
      <c r="R22" s="24">
        <f t="shared" ref="R22:R26" si="46">($AD$14/R$27)/((AD22-$AD$14)/(AF22-R$27))</f>
        <v>20.087318087318192</v>
      </c>
      <c r="S22" s="24">
        <f t="shared" ref="S22:S26" si="47">($AD$15/S$27)/((AD22-$AD$15)/(AF22-S$27))</f>
        <v>24.903061224490003</v>
      </c>
      <c r="T22" s="24">
        <f t="shared" ref="T22:T26" si="48">($AD$16/T$27)/((AD22-$AD$16)/(AF22-T$27))</f>
        <v>25.133333333333603</v>
      </c>
      <c r="U22" s="24">
        <f t="shared" ref="U22:U26" si="49">($AD$17/U$27)/((AD22-$AD$17)/(AF22-U$27))</f>
        <v>25.405475206611804</v>
      </c>
      <c r="V22" s="24">
        <f t="shared" si="32"/>
        <v>26.091209517515139</v>
      </c>
      <c r="W22" s="24">
        <f t="shared" ref="W22:W26" si="50">($AD$19/W$27)/(($AD22-$AD$19)/($AF22-W$27))</f>
        <v>27.49444444444493</v>
      </c>
      <c r="X22" s="24">
        <f t="shared" ref="X22:X26" si="51">($AD$20/X$27)/(($AD22-$AD$20)/($AF22-X$27))</f>
        <v>29.843609022556837</v>
      </c>
      <c r="Y22" s="24">
        <f>($AD$21/Y$27)/(($AD22-$AD$21)/($AF22-Y$27))</f>
        <v>33.143333333334525</v>
      </c>
      <c r="Z22" s="24"/>
      <c r="AA22" s="24"/>
      <c r="AB22" s="24"/>
      <c r="AC22" s="24"/>
      <c r="AD22" s="26">
        <f>SUM(C$2:C22)</f>
        <v>0.99579999999999991</v>
      </c>
      <c r="AE22" s="30">
        <f t="shared" si="10"/>
        <v>6.2502743187060172E-2</v>
      </c>
      <c r="AF22" s="20">
        <v>21</v>
      </c>
      <c r="AG22" s="26">
        <f t="shared" ca="1" si="33"/>
        <v>2.6881720430107525E-3</v>
      </c>
      <c r="AH22" s="19">
        <f t="shared" ca="1" si="24"/>
        <v>5.6451612903225805E-2</v>
      </c>
      <c r="AI22" s="19">
        <f ca="1">1/(2*SUM(AH$2:AH22)-1)</f>
        <v>8.6079229914846372E-2</v>
      </c>
      <c r="AJ22" s="19">
        <f t="shared" si="25"/>
        <v>4.7619047619047616E-2</v>
      </c>
      <c r="AK22" s="19">
        <f t="shared" ca="1" si="26"/>
        <v>4.0383191410588694E-2</v>
      </c>
      <c r="AL22" s="27"/>
    </row>
    <row r="23" spans="1:38" x14ac:dyDescent="0.45">
      <c r="A23" s="18">
        <f t="shared" si="27"/>
        <v>23</v>
      </c>
      <c r="B23" s="23">
        <f>Итог!C24</f>
        <v>1.2999999999999999E-2</v>
      </c>
      <c r="C23" s="23">
        <f t="shared" si="1"/>
        <v>1.4E-3</v>
      </c>
      <c r="D23" s="28">
        <f t="shared" si="2"/>
        <v>0.96846794415041215</v>
      </c>
      <c r="E23" s="29">
        <f t="shared" si="7"/>
        <v>447.4321901974904</v>
      </c>
      <c r="F23" s="24">
        <f t="shared" si="34"/>
        <v>8.6449603624009086</v>
      </c>
      <c r="G23" s="24">
        <f t="shared" si="35"/>
        <v>12.704918032786892</v>
      </c>
      <c r="H23" s="24">
        <f t="shared" si="36"/>
        <v>13.470994042019449</v>
      </c>
      <c r="I23" s="24">
        <f t="shared" si="37"/>
        <v>16.17926267281107</v>
      </c>
      <c r="J23" s="24">
        <f t="shared" si="38"/>
        <v>15.722842639593917</v>
      </c>
      <c r="K23" s="24">
        <f t="shared" si="39"/>
        <v>16.547206165703294</v>
      </c>
      <c r="L23" s="24">
        <f t="shared" si="40"/>
        <v>17.177731852234594</v>
      </c>
      <c r="M23" s="24">
        <f t="shared" si="41"/>
        <v>16.736228813559357</v>
      </c>
      <c r="N23" s="24">
        <f t="shared" si="42"/>
        <v>16.651032942490275</v>
      </c>
      <c r="O23" s="24">
        <f t="shared" si="43"/>
        <v>16.767567567567625</v>
      </c>
      <c r="P23" s="24">
        <f t="shared" si="44"/>
        <v>17.466666666666725</v>
      </c>
      <c r="Q23" s="24">
        <f t="shared" si="45"/>
        <v>18.952380952381038</v>
      </c>
      <c r="R23" s="24">
        <f t="shared" si="46"/>
        <v>21.57766749379666</v>
      </c>
      <c r="S23" s="24">
        <f t="shared" si="47"/>
        <v>26.563265306122709</v>
      </c>
      <c r="T23" s="24">
        <f t="shared" si="48"/>
        <v>26.90745098039249</v>
      </c>
      <c r="U23" s="24">
        <f t="shared" si="49"/>
        <v>27.325000000000312</v>
      </c>
      <c r="V23" s="24">
        <f t="shared" si="32"/>
        <v>28.181039406054055</v>
      </c>
      <c r="W23" s="24">
        <f t="shared" si="50"/>
        <v>29.723723723724323</v>
      </c>
      <c r="X23" s="24">
        <f t="shared" si="51"/>
        <v>31.975295381311039</v>
      </c>
      <c r="Y23" s="24">
        <f t="shared" ref="Y23:Y26" si="52">($AD$21/Y$27)/(($AD23-$AD$21)/($AF23-Y$27))</f>
        <v>34.286206896552869</v>
      </c>
      <c r="Z23" s="24">
        <f>($AD$22/Z$27)/(($AD23-$AD$22)/($AF23-Z$27))</f>
        <v>33.870748299320773</v>
      </c>
      <c r="AA23" s="24"/>
      <c r="AB23" s="24"/>
      <c r="AC23" s="24"/>
      <c r="AD23" s="26">
        <f>SUM(C$2:C23)</f>
        <v>0.99719999999999986</v>
      </c>
      <c r="AE23" s="30">
        <f t="shared" si="10"/>
        <v>4.3348637208580287E-2</v>
      </c>
      <c r="AF23" s="20">
        <v>22</v>
      </c>
      <c r="AG23" s="26">
        <f t="shared" ca="1" si="33"/>
        <v>2.5089605734767021E-3</v>
      </c>
      <c r="AH23" s="19">
        <f t="shared" ca="1" si="24"/>
        <v>5.5197132616487447E-2</v>
      </c>
      <c r="AI23" s="19">
        <f ca="1">1/(2*SUM(AH$2:AH23)-1)</f>
        <v>8.5268948655256735E-2</v>
      </c>
      <c r="AJ23" s="19">
        <f t="shared" si="25"/>
        <v>4.5454545454545456E-2</v>
      </c>
      <c r="AK23" s="19">
        <f t="shared" ca="1" si="26"/>
        <v>4.1710327162649913E-2</v>
      </c>
      <c r="AL23" s="27"/>
    </row>
    <row r="24" spans="1:38" x14ac:dyDescent="0.45">
      <c r="A24" s="18">
        <f t="shared" si="27"/>
        <v>24</v>
      </c>
      <c r="B24" s="23">
        <f>Итог!C25</f>
        <v>3.5000000000000001E-3</v>
      </c>
      <c r="C24" s="23">
        <f t="shared" si="1"/>
        <v>1E-3</v>
      </c>
      <c r="D24" s="28">
        <f t="shared" si="2"/>
        <v>1.0486198950166832</v>
      </c>
      <c r="E24" s="29">
        <f t="shared" si="7"/>
        <v>530.60166687844173</v>
      </c>
      <c r="F24" s="24">
        <f t="shared" si="34"/>
        <v>9.0438224484026044</v>
      </c>
      <c r="G24" s="24">
        <f t="shared" si="35"/>
        <v>13.309859154929583</v>
      </c>
      <c r="H24" s="24">
        <f t="shared" si="36"/>
        <v>14.135667396061276</v>
      </c>
      <c r="I24" s="24">
        <f t="shared" si="37"/>
        <v>16.999770642201845</v>
      </c>
      <c r="J24" s="24">
        <f t="shared" si="38"/>
        <v>16.554346606842408</v>
      </c>
      <c r="K24" s="24">
        <f t="shared" si="39"/>
        <v>17.455284552845544</v>
      </c>
      <c r="L24" s="24">
        <f t="shared" si="40"/>
        <v>18.15873015873019</v>
      </c>
      <c r="M24" s="24">
        <f t="shared" si="41"/>
        <v>17.743710691823935</v>
      </c>
      <c r="N24" s="24">
        <f t="shared" si="42"/>
        <v>17.709401709401757</v>
      </c>
      <c r="O24" s="24">
        <f t="shared" si="43"/>
        <v>17.896153846153908</v>
      </c>
      <c r="P24" s="24">
        <f t="shared" si="44"/>
        <v>18.70809917355378</v>
      </c>
      <c r="Q24" s="24">
        <f t="shared" si="45"/>
        <v>20.362790697674505</v>
      </c>
      <c r="R24" s="24">
        <f t="shared" si="46"/>
        <v>23.225961538461679</v>
      </c>
      <c r="S24" s="24">
        <f t="shared" si="47"/>
        <v>28.525324675324939</v>
      </c>
      <c r="T24" s="24">
        <f t="shared" si="48"/>
        <v>29.042962962963301</v>
      </c>
      <c r="U24" s="24">
        <f t="shared" si="49"/>
        <v>29.680603448276177</v>
      </c>
      <c r="V24" s="24">
        <f t="shared" si="32"/>
        <v>30.82457053617944</v>
      </c>
      <c r="W24" s="24">
        <f t="shared" si="50"/>
        <v>32.731481481482064</v>
      </c>
      <c r="X24" s="24">
        <f t="shared" si="51"/>
        <v>35.407671721677644</v>
      </c>
      <c r="Y24" s="24">
        <f t="shared" si="52"/>
        <v>38.242307692308636</v>
      </c>
      <c r="Z24" s="24">
        <f t="shared" ref="Z24:Z26" si="53">($AD$22/Z$27)/(($AD24-$AD$22)/($AF24-Z$27))</f>
        <v>39.515873015873709</v>
      </c>
      <c r="AA24" s="24">
        <f>($AD$23/AA$27)/(($AD24-$AD$23)/($AF24-AA$27))</f>
        <v>45.327272727272685</v>
      </c>
      <c r="AB24" s="24"/>
      <c r="AC24" s="24"/>
      <c r="AD24" s="26">
        <f>SUM(C$2:C24)</f>
        <v>0.99819999999999987</v>
      </c>
      <c r="AE24" s="30">
        <f t="shared" si="10"/>
        <v>8.0151950866271027E-2</v>
      </c>
      <c r="AF24" s="20">
        <v>23</v>
      </c>
      <c r="AG24" s="26">
        <f t="shared" ca="1" si="33"/>
        <v>1.7921146953405016E-3</v>
      </c>
      <c r="AH24" s="19">
        <f t="shared" ca="1" si="24"/>
        <v>4.1218637992831535E-2</v>
      </c>
      <c r="AI24" s="19">
        <f ca="1">1/(2*SUM(AH$2:AH24)-1)</f>
        <v>8.4673748103186661E-2</v>
      </c>
      <c r="AJ24" s="19">
        <f t="shared" si="25"/>
        <v>4.3478260869565216E-2</v>
      </c>
      <c r="AK24" s="19">
        <f t="shared" ca="1" si="26"/>
        <v>4.3068009380604233E-2</v>
      </c>
      <c r="AL24" s="27"/>
    </row>
    <row r="25" spans="1:38" x14ac:dyDescent="0.45">
      <c r="A25" s="18">
        <f t="shared" si="27"/>
        <v>25</v>
      </c>
      <c r="B25" s="23">
        <f>Итог!C26</f>
        <v>4.0000000000000001E-3</v>
      </c>
      <c r="C25" s="23">
        <f t="shared" si="1"/>
        <v>1E-3</v>
      </c>
      <c r="D25" s="28">
        <f t="shared" si="2"/>
        <v>1.0938427718202357</v>
      </c>
      <c r="E25" s="29">
        <f t="shared" si="7"/>
        <v>603.80121004477007</v>
      </c>
      <c r="F25" s="24">
        <f t="shared" si="34"/>
        <v>9.4415584415584419</v>
      </c>
      <c r="G25" s="24">
        <f t="shared" si="35"/>
        <v>13.912058023572083</v>
      </c>
      <c r="H25" s="24">
        <f t="shared" si="36"/>
        <v>14.796198192583365</v>
      </c>
      <c r="I25" s="24">
        <f t="shared" si="37"/>
        <v>17.812785388127867</v>
      </c>
      <c r="J25" s="24">
        <f t="shared" si="38"/>
        <v>17.376575571667605</v>
      </c>
      <c r="K25" s="24">
        <f t="shared" si="39"/>
        <v>18.35042735042737</v>
      </c>
      <c r="L25" s="24">
        <f t="shared" si="40"/>
        <v>19.122303983760499</v>
      </c>
      <c r="M25" s="24">
        <f t="shared" si="41"/>
        <v>18.730290456431572</v>
      </c>
      <c r="N25" s="24">
        <f t="shared" si="42"/>
        <v>18.74183006535953</v>
      </c>
      <c r="O25" s="24">
        <f t="shared" si="43"/>
        <v>18.991836734693944</v>
      </c>
      <c r="P25" s="24">
        <f t="shared" si="44"/>
        <v>19.905194805194867</v>
      </c>
      <c r="Q25" s="24">
        <f t="shared" si="45"/>
        <v>21.709090909091</v>
      </c>
      <c r="R25" s="24">
        <f t="shared" si="46"/>
        <v>24.774358974359121</v>
      </c>
      <c r="S25" s="24">
        <f t="shared" si="47"/>
        <v>30.316770186335667</v>
      </c>
      <c r="T25" s="24">
        <f t="shared" si="48"/>
        <v>30.953684210526653</v>
      </c>
      <c r="U25" s="24">
        <f t="shared" si="49"/>
        <v>31.732258064516444</v>
      </c>
      <c r="V25" s="24">
        <f t="shared" si="32"/>
        <v>33.038259206121829</v>
      </c>
      <c r="W25" s="24">
        <f t="shared" si="50"/>
        <v>35.099290780142397</v>
      </c>
      <c r="X25" s="24">
        <f t="shared" si="51"/>
        <v>37.845156369184345</v>
      </c>
      <c r="Y25" s="24">
        <f t="shared" si="52"/>
        <v>40.583673469388543</v>
      </c>
      <c r="Z25" s="24">
        <f t="shared" si="53"/>
        <v>41.84033613445429</v>
      </c>
      <c r="AA25" s="24">
        <f t="shared" ref="AA25:AA26" si="54">($AD$23/AA$27)/(($AD25-$AD$23)/($AF25-AA$27))</f>
        <v>45.327272727272685</v>
      </c>
      <c r="AB25" s="24">
        <f>($AD$24/AB$27)/(($AD25-$AD$24)/($AF25-AB$27))</f>
        <v>43.399999999999956</v>
      </c>
      <c r="AC25" s="24"/>
      <c r="AD25" s="26">
        <f>SUM(C$2:C25)</f>
        <v>0.99919999999999987</v>
      </c>
      <c r="AE25" s="30">
        <f t="shared" si="10"/>
        <v>4.5222876803552525E-2</v>
      </c>
      <c r="AF25" s="20">
        <v>24</v>
      </c>
      <c r="AG25" s="26">
        <f t="shared" ca="1" si="33"/>
        <v>1.7921146953405016E-3</v>
      </c>
      <c r="AH25" s="19">
        <f t="shared" ca="1" si="24"/>
        <v>4.301075268817204E-2</v>
      </c>
      <c r="AI25" s="19">
        <f ca="1">1/(2*SUM(AH$2:AH25)-1)</f>
        <v>8.4061464296474861E-2</v>
      </c>
      <c r="AJ25" s="19">
        <f t="shared" si="25"/>
        <v>4.1666666666666664E-2</v>
      </c>
      <c r="AK25" s="19">
        <f t="shared" ca="1" si="26"/>
        <v>4.423804970066942E-2</v>
      </c>
      <c r="AL25" s="27"/>
    </row>
    <row r="26" spans="1:38" x14ac:dyDescent="0.45">
      <c r="A26" s="18" t="b">
        <f t="shared" si="27"/>
        <v>0</v>
      </c>
      <c r="B26" s="23">
        <f>Итог!C27</f>
        <v>1.0999999999999999E-2</v>
      </c>
      <c r="C26" s="23">
        <f t="shared" si="1"/>
        <v>8.0000000000000004E-4</v>
      </c>
      <c r="D26" s="28">
        <f t="shared" si="2"/>
        <v>1.1616020017655686</v>
      </c>
      <c r="E26" s="29">
        <f t="shared" si="7"/>
        <v>696.96120105934108</v>
      </c>
      <c r="F26" s="24">
        <f t="shared" si="34"/>
        <v>9.8409475465313054</v>
      </c>
      <c r="G26" s="24">
        <f t="shared" si="35"/>
        <v>14.518099547511319</v>
      </c>
      <c r="H26" s="24">
        <f t="shared" si="36"/>
        <v>15.462231893068083</v>
      </c>
      <c r="I26" s="24">
        <f t="shared" si="37"/>
        <v>18.63535031847135</v>
      </c>
      <c r="J26" s="24">
        <f t="shared" si="38"/>
        <v>18.209883398112169</v>
      </c>
      <c r="K26" s="24">
        <f t="shared" si="39"/>
        <v>19.26015108593014</v>
      </c>
      <c r="L26" s="24">
        <f t="shared" si="40"/>
        <v>20.104308390022705</v>
      </c>
      <c r="M26" s="24">
        <f t="shared" si="41"/>
        <v>19.737139917695508</v>
      </c>
      <c r="N26" s="24">
        <f t="shared" si="42"/>
        <v>19.797195253505983</v>
      </c>
      <c r="O26" s="24">
        <f t="shared" si="43"/>
        <v>20.113832853025997</v>
      </c>
      <c r="P26" s="24">
        <f t="shared" si="44"/>
        <v>21.134443021767023</v>
      </c>
      <c r="Q26" s="24">
        <f t="shared" si="45"/>
        <v>23.098214285714366</v>
      </c>
      <c r="R26" s="24">
        <f t="shared" si="46"/>
        <v>26.386891215293712</v>
      </c>
      <c r="S26" s="24">
        <f t="shared" si="47"/>
        <v>32.227490996398807</v>
      </c>
      <c r="T26" s="24">
        <f t="shared" si="48"/>
        <v>33.003367003367316</v>
      </c>
      <c r="U26" s="24">
        <f t="shared" si="49"/>
        <v>33.946702453988003</v>
      </c>
      <c r="V26" s="24">
        <f t="shared" si="32"/>
        <v>35.45217781769226</v>
      </c>
      <c r="W26" s="24">
        <f t="shared" si="50"/>
        <v>37.737472766884991</v>
      </c>
      <c r="X26" s="24">
        <f t="shared" si="51"/>
        <v>40.695830485304548</v>
      </c>
      <c r="Y26" s="24">
        <f t="shared" si="52"/>
        <v>43.609649122807568</v>
      </c>
      <c r="Z26" s="24">
        <f t="shared" si="53"/>
        <v>45.160997732426502</v>
      </c>
      <c r="AA26" s="24">
        <f t="shared" si="54"/>
        <v>48.56493506493463</v>
      </c>
      <c r="AB26" s="24">
        <f>($AD$24/AB$27)/(($AD26-$AD$24)/($AF26-AB$27))</f>
        <v>48.222222222221575</v>
      </c>
      <c r="AC26" s="24">
        <f>($AD$25/AC$27)/(($AD26-$AD$25)/($AF26-AC$27))</f>
        <v>52.041666666665172</v>
      </c>
      <c r="AD26" s="26">
        <f>SUM(C$2:C26)</f>
        <v>0.99999999999999989</v>
      </c>
      <c r="AE26" s="30">
        <f t="shared" si="10"/>
        <v>6.7759229945332899E-2</v>
      </c>
      <c r="AF26" s="20">
        <v>25</v>
      </c>
      <c r="AG26" s="26">
        <f t="shared" ca="1" si="33"/>
        <v>1.4336917562724014E-3</v>
      </c>
      <c r="AH26" s="19">
        <f t="shared" ca="1" si="24"/>
        <v>3.5842293906810034E-2</v>
      </c>
      <c r="AI26" s="19">
        <f ca="1">1/(2*SUM(AH$2:AH26)-1)</f>
        <v>8.3557951482479798E-2</v>
      </c>
      <c r="AJ26" s="19">
        <f t="shared" si="25"/>
        <v>0.04</v>
      </c>
      <c r="AK26" s="19">
        <f t="shared" ca="1" si="26"/>
        <v>4.5372866127583122E-2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0.55800000000000005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SmIucnEptn6iuXoqcD4sn6YjZmhoCp/QwLhZvPYh6ChteXeCuN0UIdf8Yn9q2+j4FX5NeViBb5mS5lN0arkpZg==" saltValue="clHTlbEweZ8oacB5/Fp7GA==" spinCount="100000" sheet="1" formatCell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7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Итог!D3</f>
        <v>0.29028334579058229</v>
      </c>
      <c r="C2" s="23">
        <f>LARGE($B$2:$B$26,ROW(A2)-1)</f>
        <v>0.29028334579058229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0.29028334579058229</v>
      </c>
      <c r="AE2" s="19"/>
      <c r="AF2" s="20">
        <v>1</v>
      </c>
      <c r="AG2" s="26">
        <f t="shared" ref="AG2:AG14" ca="1" si="0">C2/SUM(INDIRECT("C$2:C$"&amp;$A$28))</f>
        <v>0.52395260989010994</v>
      </c>
      <c r="AH2" s="19">
        <f ca="1">AF2*AG2</f>
        <v>0.52395260989010994</v>
      </c>
      <c r="AI2" s="19">
        <f ca="1">1/(2*SUM(AH$2:AH2)-1)</f>
        <v>20.874551971326117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Итог!D4</f>
        <v>0.2637426105863967</v>
      </c>
      <c r="C3" s="23">
        <f t="shared" ref="C3:C26" si="1">LARGE($B$2:$B$26,ROW(A3)-1)</f>
        <v>0.2637426105863967</v>
      </c>
      <c r="D3" s="28">
        <f t="shared" ref="D3:D14" si="2">E3*(1/(AF3*(AF3-1)))</f>
        <v>0.55031559963931476</v>
      </c>
      <c r="E3" s="29">
        <f>SUM(F3:AC3)</f>
        <v>1.1006311992786295</v>
      </c>
      <c r="F3" s="24">
        <f>(C$2/F$27)/((SUM(C$2:C3)-C$2)/(AF3-F$27))</f>
        <v>1.1006311992786295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0.55402595637697893</v>
      </c>
      <c r="AE3" s="19"/>
      <c r="AF3" s="20">
        <v>2</v>
      </c>
      <c r="AG3" s="26">
        <f t="shared" ca="1" si="0"/>
        <v>0.47604739010989017</v>
      </c>
      <c r="AH3" s="19">
        <f t="shared" ref="AH3:AH26" ca="1" si="3">AF3*AG3</f>
        <v>0.95209478021978033</v>
      </c>
      <c r="AI3" s="19">
        <f ca="1">1/(2*SUM(AH$2:AH3)-1)</f>
        <v>0.51227020846160598</v>
      </c>
      <c r="AJ3" s="19">
        <f t="shared" ref="AJ3:AJ26" si="4">1/AF3</f>
        <v>0.5</v>
      </c>
      <c r="AK3" s="19">
        <f t="shared" ref="AK3:AK26" ca="1" si="5">(AI3-AJ3)/(1-AJ3)</f>
        <v>2.4540416923211961E-2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Итог!D5</f>
        <v>0.13987905143711354</v>
      </c>
      <c r="C4" s="23">
        <f t="shared" si="1"/>
        <v>0.13987905143711354</v>
      </c>
      <c r="D4" s="37">
        <f t="shared" si="2"/>
        <v>0.56979471753106337</v>
      </c>
      <c r="E4" s="29">
        <f t="shared" ref="E4:E26" si="7">SUM(F4:AC4)</f>
        <v>3.4187683051863802</v>
      </c>
      <c r="F4" s="24">
        <f t="shared" ref="F4:F14" si="8">(AD$2/F$27)/((AD4-AD$2)/(AF4-F$27))</f>
        <v>1.4383932930422048</v>
      </c>
      <c r="G4" s="24">
        <f t="shared" ref="G4:G14" si="9">(AD$3/G$27)/((AD4-AD$3)/(AF4-G$27))</f>
        <v>1.9803750121441754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0.69390500781409248</v>
      </c>
      <c r="AE4" s="30">
        <f t="shared" ref="AE4:AE26" si="10">D4-D3</f>
        <v>1.947911789174861E-2</v>
      </c>
      <c r="AF4" s="20">
        <v>3</v>
      </c>
      <c r="AG4" s="26">
        <f t="shared" ca="1" si="0"/>
        <v>0.25247743328100475</v>
      </c>
      <c r="AH4" s="19">
        <f t="shared" ca="1" si="3"/>
        <v>0.7574322998430143</v>
      </c>
      <c r="AI4" s="19">
        <f ca="1">1/(2*SUM(AH$2:AH4)-1)</f>
        <v>0.28843718383200906</v>
      </c>
      <c r="AJ4" s="19">
        <f t="shared" si="4"/>
        <v>0.33333333333333331</v>
      </c>
      <c r="AK4" s="19">
        <f t="shared" ca="1" si="5"/>
        <v>-6.734422425198637E-2</v>
      </c>
      <c r="AL4" s="27"/>
    </row>
    <row r="5" spans="1:38" x14ac:dyDescent="0.45">
      <c r="A5" s="18">
        <f t="shared" si="6"/>
        <v>5</v>
      </c>
      <c r="B5" s="23">
        <f>Итог!D6</f>
        <v>0.1036012774342597</v>
      </c>
      <c r="C5" s="23">
        <f t="shared" si="1"/>
        <v>0.1036012774342597</v>
      </c>
      <c r="D5" s="37">
        <f t="shared" si="2"/>
        <v>0.51874637194896067</v>
      </c>
      <c r="E5" s="29">
        <f t="shared" si="7"/>
        <v>6.2249564633875289</v>
      </c>
      <c r="F5" s="24">
        <f t="shared" si="8"/>
        <v>1.7168979744936235</v>
      </c>
      <c r="G5" s="24">
        <f t="shared" si="9"/>
        <v>2.2754444227388158</v>
      </c>
      <c r="H5" s="24">
        <f t="shared" ref="H5:H14" si="11">(AD$4/H$27)/((AD5-AD$4)/(AF5-H$27))</f>
        <v>2.2326140661550897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0.79750628524835221</v>
      </c>
      <c r="AE5" s="30">
        <f t="shared" si="10"/>
        <v>-5.1048345582102694E-2</v>
      </c>
      <c r="AF5" s="20">
        <v>4</v>
      </c>
      <c r="AG5" s="26">
        <f t="shared" ca="1" si="0"/>
        <v>0.18699715463108324</v>
      </c>
      <c r="AH5" s="19">
        <f t="shared" ca="1" si="3"/>
        <v>0.74798861852433296</v>
      </c>
      <c r="AI5" s="19">
        <f ca="1">1/(2*SUM(AH$2:AH5)-1)</f>
        <v>0.20149360694710097</v>
      </c>
      <c r="AJ5" s="19">
        <f t="shared" si="4"/>
        <v>0.25</v>
      </c>
      <c r="AK5" s="19">
        <f t="shared" ca="1" si="5"/>
        <v>-6.4675190737198698E-2</v>
      </c>
      <c r="AL5" s="27"/>
    </row>
    <row r="6" spans="1:38" x14ac:dyDescent="0.45">
      <c r="A6" s="18" t="b">
        <f t="shared" si="6"/>
        <v>0</v>
      </c>
      <c r="B6" s="23">
        <f>Итог!D7</f>
        <v>5.4528776245158658E-2</v>
      </c>
      <c r="C6" s="23">
        <f t="shared" si="1"/>
        <v>5.4528776245158658E-2</v>
      </c>
      <c r="D6" s="37">
        <f t="shared" si="2"/>
        <v>0.57187196043312183</v>
      </c>
      <c r="E6" s="29">
        <f t="shared" si="7"/>
        <v>11.437439208662436</v>
      </c>
      <c r="F6" s="24">
        <f t="shared" si="8"/>
        <v>2.0669868034303822</v>
      </c>
      <c r="G6" s="24">
        <f t="shared" si="9"/>
        <v>2.788636052715582</v>
      </c>
      <c r="H6" s="24">
        <f t="shared" si="11"/>
        <v>2.925461212329552</v>
      </c>
      <c r="I6" s="24">
        <f t="shared" ref="I6:I14" si="12">($AD$5/I$27)/((AD6-$AD$5)/(AF6-I$27))</f>
        <v>3.6563551401869185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0.85203506149351083</v>
      </c>
      <c r="AE6" s="30">
        <f t="shared" si="10"/>
        <v>5.3125588484161157E-2</v>
      </c>
      <c r="AF6" s="20">
        <v>5</v>
      </c>
      <c r="AG6" s="26">
        <f t="shared" ca="1" si="0"/>
        <v>9.8422782574568296E-2</v>
      </c>
      <c r="AH6" s="19">
        <f t="shared" ca="1" si="3"/>
        <v>0.49211391287284145</v>
      </c>
      <c r="AI6" s="19">
        <f ca="1">1/(2*SUM(AH$2:AH6)-1)</f>
        <v>0.16814735991157082</v>
      </c>
      <c r="AJ6" s="19">
        <f t="shared" si="4"/>
        <v>0.2</v>
      </c>
      <c r="AK6" s="19">
        <f t="shared" ca="1" si="5"/>
        <v>-3.9815800110536495E-2</v>
      </c>
      <c r="AL6" s="27"/>
    </row>
    <row r="7" spans="1:38" x14ac:dyDescent="0.45">
      <c r="A7" s="18">
        <f t="shared" si="6"/>
        <v>7</v>
      </c>
      <c r="B7" s="23">
        <f>Итог!D8</f>
        <v>4.3561867228375351E-2</v>
      </c>
      <c r="C7" s="23">
        <f t="shared" si="1"/>
        <v>4.3561867228375351E-2</v>
      </c>
      <c r="D7" s="37">
        <f t="shared" si="2"/>
        <v>0.56863965125038085</v>
      </c>
      <c r="E7" s="29">
        <f t="shared" si="7"/>
        <v>17.059189537511426</v>
      </c>
      <c r="F7" s="24">
        <f t="shared" si="8"/>
        <v>2.3977930941583225</v>
      </c>
      <c r="G7" s="24">
        <f t="shared" si="9"/>
        <v>3.2439873480673977</v>
      </c>
      <c r="H7" s="24">
        <f t="shared" si="11"/>
        <v>3.4404204426776275</v>
      </c>
      <c r="I7" s="24">
        <f t="shared" si="12"/>
        <v>4.0651496259351658</v>
      </c>
      <c r="J7" s="24">
        <f t="shared" ref="J7:J14" si="13">($AD$6/J$27)/((AD7-$AD$6)/(AF7-J$27))</f>
        <v>3.9118390266729106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0.89559692872188612</v>
      </c>
      <c r="AE7" s="30">
        <f t="shared" si="10"/>
        <v>-3.2323091827409778E-3</v>
      </c>
      <c r="AF7" s="20">
        <v>6</v>
      </c>
      <c r="AG7" s="26">
        <f t="shared" ca="1" si="0"/>
        <v>7.8627845368916816E-2</v>
      </c>
      <c r="AH7" s="19">
        <f t="shared" ca="1" si="3"/>
        <v>0.47176707221350089</v>
      </c>
      <c r="AI7" s="19">
        <f ca="1">1/(2*SUM(AH$2:AH7)-1)</f>
        <v>0.1451231667378613</v>
      </c>
      <c r="AJ7" s="19">
        <f t="shared" si="4"/>
        <v>0.16666666666666666</v>
      </c>
      <c r="AK7" s="19">
        <f t="shared" ca="1" si="5"/>
        <v>-2.5852199914566429E-2</v>
      </c>
      <c r="AL7" s="27"/>
    </row>
    <row r="8" spans="1:38" x14ac:dyDescent="0.45">
      <c r="A8" s="18">
        <f t="shared" si="6"/>
        <v>8</v>
      </c>
      <c r="B8" s="23">
        <f>Итог!D9</f>
        <v>1.88054630699191E-2</v>
      </c>
      <c r="C8" s="23">
        <f t="shared" si="1"/>
        <v>1.88054630699191E-2</v>
      </c>
      <c r="D8" s="37">
        <f t="shared" si="2"/>
        <v>0.69878109123430754</v>
      </c>
      <c r="E8" s="29">
        <f t="shared" si="7"/>
        <v>29.34880583184092</v>
      </c>
      <c r="F8" s="24">
        <f t="shared" si="8"/>
        <v>2.7906536195341185</v>
      </c>
      <c r="G8" s="24">
        <f t="shared" si="9"/>
        <v>3.8433836256471952</v>
      </c>
      <c r="H8" s="24">
        <f t="shared" si="11"/>
        <v>4.1959984304347744</v>
      </c>
      <c r="I8" s="24">
        <f t="shared" si="12"/>
        <v>5.1167633518565925</v>
      </c>
      <c r="J8" s="24">
        <f t="shared" si="13"/>
        <v>5.4646242346327361</v>
      </c>
      <c r="K8" s="24">
        <f t="shared" ref="K8:K14" si="14">($AD$7/K$27)/((AD8-$AD$7)/(AF8-K$27))</f>
        <v>7.9373825697355063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0.91440239179180527</v>
      </c>
      <c r="AE8" s="30">
        <f t="shared" si="10"/>
        <v>0.13014143998392669</v>
      </c>
      <c r="AF8" s="20">
        <v>7</v>
      </c>
      <c r="AG8" s="26">
        <f t="shared" ca="1" si="0"/>
        <v>3.3943288854003072E-2</v>
      </c>
      <c r="AH8" s="19">
        <f t="shared" ca="1" si="3"/>
        <v>0.23760302197802149</v>
      </c>
      <c r="AI8" s="19">
        <f ca="1">1/(2*SUM(AH$2:AH8)-1)</f>
        <v>0.13576064992480683</v>
      </c>
      <c r="AJ8" s="19">
        <f t="shared" si="4"/>
        <v>0.14285714285714285</v>
      </c>
      <c r="AK8" s="19">
        <f t="shared" ca="1" si="5"/>
        <v>-8.2792417543920277E-3</v>
      </c>
      <c r="AL8" s="27"/>
    </row>
    <row r="9" spans="1:38" x14ac:dyDescent="0.45">
      <c r="A9" s="18">
        <f t="shared" si="6"/>
        <v>9</v>
      </c>
      <c r="B9" s="23">
        <f>Итог!D10</f>
        <v>8.7381939253924033E-3</v>
      </c>
      <c r="C9" s="23">
        <f t="shared" si="1"/>
        <v>1.7258952232112525E-2</v>
      </c>
      <c r="D9" s="37">
        <f t="shared" si="2"/>
        <v>0.72580569806361561</v>
      </c>
      <c r="E9" s="29">
        <f t="shared" si="7"/>
        <v>40.645119091562478</v>
      </c>
      <c r="F9" s="24">
        <f t="shared" si="8"/>
        <v>3.1681526746024016</v>
      </c>
      <c r="G9" s="24">
        <f t="shared" si="9"/>
        <v>4.4012767963495429</v>
      </c>
      <c r="H9" s="24">
        <f t="shared" si="11"/>
        <v>4.8642587818823744</v>
      </c>
      <c r="I9" s="24">
        <f t="shared" si="12"/>
        <v>5.9446605482282919</v>
      </c>
      <c r="J9" s="24">
        <f t="shared" si="13"/>
        <v>6.4202549792637402</v>
      </c>
      <c r="K9" s="24">
        <f t="shared" si="14"/>
        <v>8.2777526565679445</v>
      </c>
      <c r="L9" s="24">
        <f t="shared" ref="L9:L14" si="15">($AD$8/L$27)/((AD9-$AD$8)/(AF9-L$27))</f>
        <v>7.5687626546681797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0.93166134402391776</v>
      </c>
      <c r="AE9" s="30">
        <f t="shared" si="10"/>
        <v>2.7024606829308073E-2</v>
      </c>
      <c r="AF9" s="20">
        <v>8</v>
      </c>
      <c r="AG9" s="26">
        <f t="shared" ca="1" si="0"/>
        <v>3.1151883830455265E-2</v>
      </c>
      <c r="AH9" s="19">
        <f t="shared" ca="1" si="3"/>
        <v>0.24921507064364212</v>
      </c>
      <c r="AI9" s="19">
        <f ca="1">1/(2*SUM(AH$2:AH9)-1)</f>
        <v>0.12715633666985637</v>
      </c>
      <c r="AJ9" s="19">
        <f t="shared" si="4"/>
        <v>0.125</v>
      </c>
      <c r="AK9" s="19">
        <f t="shared" ca="1" si="5"/>
        <v>2.4643847655501411E-3</v>
      </c>
      <c r="AL9" s="27"/>
    </row>
    <row r="10" spans="1:38" x14ac:dyDescent="0.45">
      <c r="A10" s="18" t="b">
        <f t="shared" si="6"/>
        <v>0</v>
      </c>
      <c r="B10" s="23">
        <f>Итог!D11</f>
        <v>1.7258952232112525E-2</v>
      </c>
      <c r="C10" s="23">
        <f t="shared" si="1"/>
        <v>1.3315893184752301E-2</v>
      </c>
      <c r="D10" s="37">
        <f t="shared" si="2"/>
        <v>0.75676813960172018</v>
      </c>
      <c r="E10" s="29">
        <f t="shared" si="7"/>
        <v>54.487306051323856</v>
      </c>
      <c r="F10" s="24">
        <f t="shared" si="8"/>
        <v>3.5471031527337988</v>
      </c>
      <c r="G10" s="24">
        <f t="shared" si="9"/>
        <v>4.9599296444157863</v>
      </c>
      <c r="H10" s="24">
        <f t="shared" si="11"/>
        <v>5.527532929367287</v>
      </c>
      <c r="I10" s="24">
        <f t="shared" si="12"/>
        <v>6.7598590997682422</v>
      </c>
      <c r="J10" s="24">
        <f t="shared" si="13"/>
        <v>7.333893831835832</v>
      </c>
      <c r="K10" s="24">
        <f t="shared" si="14"/>
        <v>9.0683610144069995</v>
      </c>
      <c r="L10" s="24">
        <f t="shared" si="15"/>
        <v>8.5448617209401281</v>
      </c>
      <c r="M10" s="24">
        <f>($AD$9/M$27)/((AD10-$AD$9)/(AF10-M$27))</f>
        <v>8.7457646578557799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0.94497723720867011</v>
      </c>
      <c r="AE10" s="30">
        <f t="shared" si="10"/>
        <v>3.0962441538104568E-2</v>
      </c>
      <c r="AF10" s="20">
        <v>9</v>
      </c>
      <c r="AG10" s="26">
        <f t="shared" ca="1" si="0"/>
        <v>2.4034782182103566E-2</v>
      </c>
      <c r="AH10" s="19">
        <f t="shared" ca="1" si="3"/>
        <v>0.21631303963893209</v>
      </c>
      <c r="AI10" s="19">
        <f ca="1">1/(2*SUM(AH$2:AH10)-1)</f>
        <v>0.12052605982844078</v>
      </c>
      <c r="AJ10" s="19">
        <f t="shared" si="4"/>
        <v>0.1111111111111111</v>
      </c>
      <c r="AK10" s="19">
        <f t="shared" ca="1" si="5"/>
        <v>1.0591817306995883E-2</v>
      </c>
      <c r="AL10" s="27"/>
    </row>
    <row r="11" spans="1:38" x14ac:dyDescent="0.45">
      <c r="A11" s="18">
        <f t="shared" si="6"/>
        <v>11</v>
      </c>
      <c r="B11" s="23">
        <f>Итог!D12</f>
        <v>1.2855880953998778E-2</v>
      </c>
      <c r="C11" s="23">
        <f t="shared" si="1"/>
        <v>1.2855880953998778E-2</v>
      </c>
      <c r="D11" s="37">
        <f t="shared" si="2"/>
        <v>0.74149633539491322</v>
      </c>
      <c r="E11" s="29">
        <f t="shared" si="7"/>
        <v>66.734670185542186</v>
      </c>
      <c r="F11" s="24">
        <f t="shared" si="8"/>
        <v>3.9136409302211952</v>
      </c>
      <c r="G11" s="24">
        <f t="shared" si="9"/>
        <v>5.4880250654990972</v>
      </c>
      <c r="H11" s="24">
        <f t="shared" si="11"/>
        <v>6.1346693338619671</v>
      </c>
      <c r="I11" s="24">
        <f t="shared" si="12"/>
        <v>7.4613800205973249</v>
      </c>
      <c r="J11" s="24">
        <f t="shared" si="13"/>
        <v>8.0534093755418983</v>
      </c>
      <c r="K11" s="24">
        <f t="shared" si="14"/>
        <v>9.5935278896858875</v>
      </c>
      <c r="L11" s="24">
        <f t="shared" si="15"/>
        <v>9.0232600761255046</v>
      </c>
      <c r="M11" s="24">
        <f>($AD$9/M$27)/((AD11-$AD$9)/(AF11-M$27))</f>
        <v>8.8994859412726655</v>
      </c>
      <c r="N11" s="24">
        <f>($AD$10/N$27)/((AD11-$AD$10)/(AF11-N$27))</f>
        <v>8.1672715527366471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0.95783311816266892</v>
      </c>
      <c r="AE11" s="30">
        <f t="shared" si="10"/>
        <v>-1.527180420680696E-2</v>
      </c>
      <c r="AF11" s="20">
        <v>10</v>
      </c>
      <c r="AG11" s="26">
        <f t="shared" ca="1" si="0"/>
        <v>2.3204474097331243E-2</v>
      </c>
      <c r="AH11" s="19">
        <f t="shared" ca="1" si="3"/>
        <v>0.23204474097331243</v>
      </c>
      <c r="AI11" s="19">
        <f ca="1">1/(2*SUM(AH$2:AH11)-1)</f>
        <v>0.11414156544283474</v>
      </c>
      <c r="AJ11" s="19">
        <f t="shared" si="4"/>
        <v>0.1</v>
      </c>
      <c r="AK11" s="19">
        <f t="shared" ca="1" si="5"/>
        <v>1.5712850492038594E-2</v>
      </c>
      <c r="AL11" s="27"/>
    </row>
    <row r="12" spans="1:38" x14ac:dyDescent="0.45">
      <c r="A12" s="18" t="b">
        <f t="shared" si="6"/>
        <v>0</v>
      </c>
      <c r="B12" s="23">
        <f>Итог!D13</f>
        <v>9.6758850309166273E-3</v>
      </c>
      <c r="C12" s="23">
        <f t="shared" si="1"/>
        <v>9.6758850309166273E-3</v>
      </c>
      <c r="D12" s="37">
        <f t="shared" si="2"/>
        <v>0.75750337633273634</v>
      </c>
      <c r="E12" s="29">
        <f t="shared" si="7"/>
        <v>83.325371396601</v>
      </c>
      <c r="F12" s="24">
        <f t="shared" si="8"/>
        <v>4.2863607221225015</v>
      </c>
      <c r="G12" s="24">
        <f t="shared" si="9"/>
        <v>6.029550238857035</v>
      </c>
      <c r="H12" s="24">
        <f t="shared" si="11"/>
        <v>6.7631079422080829</v>
      </c>
      <c r="I12" s="24">
        <f t="shared" si="12"/>
        <v>8.2094922719660435</v>
      </c>
      <c r="J12" s="24">
        <f t="shared" si="13"/>
        <v>8.8543099745208682</v>
      </c>
      <c r="K12" s="24">
        <f t="shared" si="14"/>
        <v>10.378379144501233</v>
      </c>
      <c r="L12" s="24">
        <f t="shared" si="15"/>
        <v>9.8389944050345441</v>
      </c>
      <c r="M12" s="24">
        <f>($AD$9/M$27)/((AD12-$AD$9)/(AF12-M$27))</f>
        <v>9.7460479178118309</v>
      </c>
      <c r="N12" s="24">
        <f>($AD$10/N$27)/((AD12-$AD$10)/(AF12-N$27))</f>
        <v>9.3199504087923604</v>
      </c>
      <c r="O12" s="24">
        <f>($AD$11/O$27)/((AD12-$AD$11)/(AF12-O$27))</f>
        <v>9.8991783707864887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0.96750900319358557</v>
      </c>
      <c r="AE12" s="30">
        <f t="shared" si="10"/>
        <v>1.6007040937823125E-2</v>
      </c>
      <c r="AF12" s="20">
        <v>11</v>
      </c>
      <c r="AG12" s="26">
        <f t="shared" ca="1" si="0"/>
        <v>1.7464678178963897E-2</v>
      </c>
      <c r="AH12" s="19">
        <f t="shared" ca="1" si="3"/>
        <v>0.19211145996860285</v>
      </c>
      <c r="AI12" s="19">
        <f ca="1">1/(2*SUM(AH$2:AH12)-1)</f>
        <v>0.10934610396838278</v>
      </c>
      <c r="AJ12" s="19">
        <f t="shared" si="4"/>
        <v>9.0909090909090912E-2</v>
      </c>
      <c r="AK12" s="19">
        <f t="shared" ca="1" si="5"/>
        <v>2.0280714365221053E-2</v>
      </c>
      <c r="AL12" s="27"/>
    </row>
    <row r="13" spans="1:38" x14ac:dyDescent="0.45">
      <c r="A13" s="18">
        <f t="shared" si="6"/>
        <v>13</v>
      </c>
      <c r="B13" s="23">
        <f>Итог!D14</f>
        <v>6.4958891078344804E-3</v>
      </c>
      <c r="C13" s="23">
        <f t="shared" si="1"/>
        <v>8.7381939253924033E-3</v>
      </c>
      <c r="D13" s="37">
        <f t="shared" si="2"/>
        <v>0.75584556775731437</v>
      </c>
      <c r="E13" s="29">
        <f t="shared" si="7"/>
        <v>99.771614943965488</v>
      </c>
      <c r="F13" s="24">
        <f t="shared" si="8"/>
        <v>4.6549345093226275</v>
      </c>
      <c r="G13" s="24">
        <f t="shared" si="9"/>
        <v>6.5608489450145866</v>
      </c>
      <c r="H13" s="24">
        <f t="shared" si="11"/>
        <v>7.3730214693290135</v>
      </c>
      <c r="I13" s="24">
        <f t="shared" si="12"/>
        <v>8.9236009473376097</v>
      </c>
      <c r="J13" s="24">
        <f t="shared" si="13"/>
        <v>9.6033216085075157</v>
      </c>
      <c r="K13" s="24">
        <f t="shared" si="14"/>
        <v>11.104698676417298</v>
      </c>
      <c r="L13" s="24">
        <f t="shared" si="15"/>
        <v>10.561025491313224</v>
      </c>
      <c r="M13" s="24">
        <f>($AD$9/M$27)/((AD13-$AD$9)/(AF13-M$27))</f>
        <v>10.447947940320315</v>
      </c>
      <c r="N13" s="24">
        <f>($AD$10/N$27)/((AD13-$AD$10)/(AF13-N$27))</f>
        <v>10.073323192814689</v>
      </c>
      <c r="O13" s="24">
        <f>($AD$11/O$27)/((AD13-$AD$11)/(AF13-O$27))</f>
        <v>10.403269372693694</v>
      </c>
      <c r="P13" s="24">
        <f>($AD$12/P$27)/((AD13-$AD$12)/(AF13-P$27))</f>
        <v>10.065622790894915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0.97624719711897801</v>
      </c>
      <c r="AE13" s="30">
        <f t="shared" si="10"/>
        <v>-1.6578085754219707E-3</v>
      </c>
      <c r="AF13" s="20">
        <v>12</v>
      </c>
      <c r="AG13" s="26">
        <f t="shared" ca="1" si="0"/>
        <v>1.5772174254317112E-2</v>
      </c>
      <c r="AH13" s="19">
        <f t="shared" ca="1" si="3"/>
        <v>0.18926609105180536</v>
      </c>
      <c r="AI13" s="19">
        <f ca="1">1/(2*SUM(AH$2:AH13)-1)</f>
        <v>0.10500004507213476</v>
      </c>
      <c r="AJ13" s="19">
        <f t="shared" si="4"/>
        <v>8.3333333333333329E-2</v>
      </c>
      <c r="AK13" s="19">
        <f t="shared" ca="1" si="5"/>
        <v>2.3636412805965196E-2</v>
      </c>
      <c r="AL13" s="27"/>
    </row>
    <row r="14" spans="1:38" x14ac:dyDescent="0.45">
      <c r="A14" s="18">
        <f t="shared" si="6"/>
        <v>14</v>
      </c>
      <c r="B14" s="23">
        <f>Итог!D15</f>
        <v>1.3315893184752301E-2</v>
      </c>
      <c r="C14" s="23">
        <f t="shared" si="1"/>
        <v>6.4958891078344804E-3</v>
      </c>
      <c r="D14" s="37">
        <f t="shared" si="2"/>
        <v>0.78107636805249803</v>
      </c>
      <c r="E14" s="29">
        <f t="shared" si="7"/>
        <v>121.8479134161897</v>
      </c>
      <c r="F14" s="24">
        <f t="shared" si="8"/>
        <v>5.0304731756571766</v>
      </c>
      <c r="G14" s="24">
        <f t="shared" si="9"/>
        <v>7.1075834108627864</v>
      </c>
      <c r="H14" s="24">
        <f t="shared" si="11"/>
        <v>8.0080047112367847</v>
      </c>
      <c r="I14" s="24">
        <f t="shared" si="12"/>
        <v>9.687001353567144</v>
      </c>
      <c r="J14" s="24">
        <f t="shared" si="13"/>
        <v>10.429781194928333</v>
      </c>
      <c r="K14" s="24">
        <f t="shared" si="14"/>
        <v>11.989778016888478</v>
      </c>
      <c r="L14" s="24">
        <f t="shared" si="15"/>
        <v>11.468620346316024</v>
      </c>
      <c r="M14" s="24">
        <f>($AD$9/M$27)/((AD14-$AD$9)/(AF14-M$27))</f>
        <v>11.399148010694729</v>
      </c>
      <c r="N14" s="24">
        <f>($AD$10/N$27)/((AD14-$AD$10)/(AF14-N$27))</f>
        <v>11.120890808044427</v>
      </c>
      <c r="O14" s="24">
        <f>($AD$11/O$27)/((AD14-$AD$11)/(AF14-O$27))</f>
        <v>11.535540098199636</v>
      </c>
      <c r="P14" s="24">
        <f>($AD$12/P$27)/((AD14-$AD$12)/(AF14-P$27))</f>
        <v>11.547181899278202</v>
      </c>
      <c r="Q14" s="24">
        <f>($AD$13/Q$27)/((AD14-$AD$13)/(AF14-Q$27))</f>
        <v>12.523910390516001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0.9827430862268125</v>
      </c>
      <c r="AE14" s="30">
        <f t="shared" si="10"/>
        <v>2.5230800295183653E-2</v>
      </c>
      <c r="AF14" s="20">
        <v>13</v>
      </c>
      <c r="AG14" s="26">
        <f t="shared" ca="1" si="0"/>
        <v>1.1724882260596554E-2</v>
      </c>
      <c r="AH14" s="19">
        <f t="shared" ca="1" si="3"/>
        <v>0.15242346938775519</v>
      </c>
      <c r="AI14" s="19">
        <f ca="1">1/(2*SUM(AH$2:AH14)-1)</f>
        <v>0.10174334811184084</v>
      </c>
      <c r="AJ14" s="19">
        <f t="shared" si="4"/>
        <v>7.6923076923076927E-2</v>
      </c>
      <c r="AK14" s="19">
        <f t="shared" ca="1" si="5"/>
        <v>2.6888627121160903E-2</v>
      </c>
      <c r="AL14" s="27"/>
    </row>
    <row r="15" spans="1:38" x14ac:dyDescent="0.45">
      <c r="A15" s="18">
        <f t="shared" si="6"/>
        <v>15</v>
      </c>
      <c r="B15" s="23">
        <f>Итог!D16</f>
        <v>6.35897261670178E-4</v>
      </c>
      <c r="C15" s="23">
        <f t="shared" si="1"/>
        <v>2E-3</v>
      </c>
      <c r="D15" s="37">
        <f t="shared" ref="D15:D26" si="16">E15*(1/(AF15*(AF15-1)))</f>
        <v>1.0074879878617056</v>
      </c>
      <c r="E15" s="29">
        <f t="shared" si="7"/>
        <v>183.36281379083042</v>
      </c>
      <c r="F15" s="24">
        <f t="shared" ref="F15:F26" si="17">(AD$2/F$27)/((AD15-AD$2)/(AF15-F$27))</f>
        <v>5.4339845430162752</v>
      </c>
      <c r="G15" s="24">
        <f t="shared" ref="G15:G26" si="18">(AD$3/G$27)/((AD15-AD$3)/(AF15-G$27))</f>
        <v>7.7177235542519913</v>
      </c>
      <c r="H15" s="24">
        <f t="shared" ref="H15:H26" si="19">(AD$4/H$27)/((AD15-AD$4)/(AF15-H$27))</f>
        <v>8.7482298599650221</v>
      </c>
      <c r="I15" s="24">
        <f t="shared" ref="I15:I26" si="20">($AD$5/I$27)/((AD15-$AD$5)/(AF15-I$27))</f>
        <v>10.648364545334458</v>
      </c>
      <c r="J15" s="24">
        <f t="shared" ref="J15:J26" si="21">($AD$6/J$27)/((AD15-$AD$6)/(AF15-J$27))</f>
        <v>11.55667197797921</v>
      </c>
      <c r="K15" s="24">
        <f t="shared" ref="K15:K26" si="22">($AD$7/K$27)/((AD15-$AD$7)/(AF15-K$27))</f>
        <v>13.395184623968323</v>
      </c>
      <c r="L15" s="24">
        <f t="shared" ref="L15:L26" si="23">($AD$8/L$27)/((AD15-$AD$8)/(AF15-L$27))</f>
        <v>12.999621330674898</v>
      </c>
      <c r="M15" s="24">
        <f t="shared" ref="M15:M26" si="24">($AD$9/M$27)/((AD15-$AD$9)/(AF15-M$27))</f>
        <v>13.163584671865443</v>
      </c>
      <c r="N15" s="24">
        <f t="shared" ref="N15:N26" si="25">($AD$10/N$27)/((AD15-$AD$10)/(AF15-N$27))</f>
        <v>13.201965177841455</v>
      </c>
      <c r="O15" s="24">
        <f t="shared" ref="O15:O26" si="26">($AD$11/O$27)/((AD15-$AD$11)/(AF15-O$27))</f>
        <v>14.237595761979989</v>
      </c>
      <c r="P15" s="24">
        <f t="shared" ref="P15:P26" si="27">($AD$12/P$27)/((AD15-$AD$12)/(AF15-P$27))</f>
        <v>15.31071257294866</v>
      </c>
      <c r="Q15" s="24">
        <f t="shared" ref="Q15:Q26" si="28">($AD$13/Q$27)/((AD15-$AD$13)/(AF15-Q$27))</f>
        <v>19.151364162281144</v>
      </c>
      <c r="R15" s="24">
        <f>($AD$14/R$27)/((AD15-$AD$14)/(AF15-R$27))</f>
        <v>37.797811008723521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0.9847430862268125</v>
      </c>
      <c r="AE15" s="30">
        <f t="shared" si="10"/>
        <v>0.22641161980920754</v>
      </c>
      <c r="AF15" s="20">
        <v>14</v>
      </c>
      <c r="AG15" s="26">
        <f t="shared" ref="AG15:AG26" ca="1" si="29">C15/SUM(INDIRECT("C$2:C$"&amp;$A$28))</f>
        <v>3.6099391679748826E-3</v>
      </c>
      <c r="AH15" s="19">
        <f t="shared" ca="1" si="3"/>
        <v>5.0539148351648355E-2</v>
      </c>
      <c r="AI15" s="19">
        <f ca="1">1/(2*SUM(AH$2:AH15)-1)</f>
        <v>0.10070766601041674</v>
      </c>
      <c r="AJ15" s="19">
        <f t="shared" si="4"/>
        <v>7.1428571428571425E-2</v>
      </c>
      <c r="AK15" s="19">
        <f t="shared" ca="1" si="5"/>
        <v>3.1531332626602647E-2</v>
      </c>
      <c r="AL15" s="27"/>
    </row>
    <row r="16" spans="1:38" x14ac:dyDescent="0.45">
      <c r="A16" s="18">
        <f t="shared" si="6"/>
        <v>16</v>
      </c>
      <c r="B16" s="23">
        <f>Итог!D17</f>
        <v>1E-3</v>
      </c>
      <c r="C16" s="23">
        <f t="shared" si="1"/>
        <v>1.9E-3</v>
      </c>
      <c r="D16" s="37">
        <f t="shared" si="16"/>
        <v>1.1492342953763299</v>
      </c>
      <c r="E16" s="29">
        <f t="shared" si="7"/>
        <v>241.33920202902925</v>
      </c>
      <c r="F16" s="24">
        <f t="shared" si="17"/>
        <v>5.8360163649356078</v>
      </c>
      <c r="G16" s="24">
        <f t="shared" si="18"/>
        <v>8.3241473071128063</v>
      </c>
      <c r="H16" s="24">
        <f t="shared" si="19"/>
        <v>9.4815817822754553</v>
      </c>
      <c r="I16" s="24">
        <f t="shared" si="20"/>
        <v>11.595534412590244</v>
      </c>
      <c r="J16" s="24">
        <f t="shared" si="21"/>
        <v>12.659498765866958</v>
      </c>
      <c r="K16" s="24">
        <f t="shared" si="22"/>
        <v>14.755102575417745</v>
      </c>
      <c r="L16" s="24">
        <f t="shared" si="23"/>
        <v>14.465964275095709</v>
      </c>
      <c r="M16" s="24">
        <f t="shared" si="24"/>
        <v>14.826806924608658</v>
      </c>
      <c r="N16" s="24">
        <f t="shared" si="25"/>
        <v>15.119932502310659</v>
      </c>
      <c r="O16" s="24">
        <f t="shared" si="26"/>
        <v>16.623293646666202</v>
      </c>
      <c r="P16" s="24">
        <f t="shared" si="27"/>
        <v>18.387160497621402</v>
      </c>
      <c r="Q16" s="24">
        <f t="shared" si="28"/>
        <v>23.476760549111241</v>
      </c>
      <c r="R16" s="24">
        <f>($AD$14/R$27)/((AD16-$AD$14)/(AF16-R$27))</f>
        <v>38.766985649972732</v>
      </c>
      <c r="S16" s="24">
        <f>($AD$15/S$27)/((AD16-$AD$15)/(AF16-S$27))</f>
        <v>37.020416775443834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0.98664308622681252</v>
      </c>
      <c r="AE16" s="30">
        <f t="shared" si="10"/>
        <v>0.14174630751462436</v>
      </c>
      <c r="AF16" s="20">
        <v>15</v>
      </c>
      <c r="AG16" s="26">
        <f t="shared" ca="1" si="29"/>
        <v>3.4294422095761386E-3</v>
      </c>
      <c r="AH16" s="19">
        <f t="shared" ca="1" si="3"/>
        <v>5.1441633143642078E-2</v>
      </c>
      <c r="AI16" s="19">
        <f ca="1">1/(2*SUM(AH$2:AH16)-1)</f>
        <v>9.9674920837128062E-2</v>
      </c>
      <c r="AJ16" s="19">
        <f t="shared" si="4"/>
        <v>6.6666666666666666E-2</v>
      </c>
      <c r="AK16" s="19">
        <f t="shared" ca="1" si="5"/>
        <v>3.5365986611208634E-2</v>
      </c>
      <c r="AL16" s="27"/>
    </row>
    <row r="17" spans="1:38" x14ac:dyDescent="0.45">
      <c r="A17" s="18">
        <f t="shared" si="6"/>
        <v>17</v>
      </c>
      <c r="B17" s="23">
        <f>Итог!D18</f>
        <v>1.1000000000000001E-3</v>
      </c>
      <c r="C17" s="23">
        <f t="shared" si="1"/>
        <v>1.8E-3</v>
      </c>
      <c r="D17" s="37">
        <f t="shared" si="16"/>
        <v>1.240554612509726</v>
      </c>
      <c r="E17" s="29">
        <f t="shared" si="7"/>
        <v>297.73310700233424</v>
      </c>
      <c r="F17" s="24">
        <f t="shared" si="17"/>
        <v>6.2367534744098441</v>
      </c>
      <c r="G17" s="24">
        <f t="shared" si="18"/>
        <v>8.9273222167354138</v>
      </c>
      <c r="H17" s="24">
        <f t="shared" si="19"/>
        <v>10.208940442377367</v>
      </c>
      <c r="I17" s="24">
        <f t="shared" si="20"/>
        <v>12.530422859734397</v>
      </c>
      <c r="J17" s="24">
        <f t="shared" si="21"/>
        <v>13.741692535689229</v>
      </c>
      <c r="K17" s="24">
        <f t="shared" si="22"/>
        <v>16.076718606158899</v>
      </c>
      <c r="L17" s="24">
        <f t="shared" si="23"/>
        <v>15.878568225072859</v>
      </c>
      <c r="M17" s="24">
        <f t="shared" si="24"/>
        <v>16.40776256379856</v>
      </c>
      <c r="N17" s="24">
        <f t="shared" si="25"/>
        <v>16.909419974747657</v>
      </c>
      <c r="O17" s="24">
        <f t="shared" si="26"/>
        <v>18.774925530575846</v>
      </c>
      <c r="P17" s="24">
        <f t="shared" si="27"/>
        <v>21.007694434737168</v>
      </c>
      <c r="Q17" s="24">
        <f t="shared" si="28"/>
        <v>26.682411548326424</v>
      </c>
      <c r="R17" s="24">
        <f t="shared" ref="R17:R26" si="30">($AD$14/R$27)/((AD17-$AD$14)/(AF17-R$27))</f>
        <v>39.787169482866638</v>
      </c>
      <c r="S17" s="24">
        <f t="shared" ref="S17:S26" si="31">($AD$15/S$27)/((AD17-$AD$15)/(AF17-S$27))</f>
        <v>38.020968580185439</v>
      </c>
      <c r="T17" s="24">
        <f>($AD$16/T$27)/((AD17-$AD$16)/(AF17-T$27))</f>
        <v>36.542336526918497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0.98844308622681254</v>
      </c>
      <c r="AE17" s="30">
        <f t="shared" si="10"/>
        <v>9.1320317133396056E-2</v>
      </c>
      <c r="AF17" s="20">
        <v>16</v>
      </c>
      <c r="AG17" s="26">
        <f t="shared" ca="1" si="29"/>
        <v>3.2489452511773945E-3</v>
      </c>
      <c r="AH17" s="19">
        <f t="shared" ca="1" si="3"/>
        <v>5.1983124018838311E-2</v>
      </c>
      <c r="AI17" s="19">
        <f ca="1">1/(2*SUM(AH$2:AH17)-1)</f>
        <v>9.8652600946858349E-2</v>
      </c>
      <c r="AJ17" s="19">
        <f t="shared" si="4"/>
        <v>6.25E-2</v>
      </c>
      <c r="AK17" s="19">
        <f t="shared" ca="1" si="5"/>
        <v>3.8562774343315571E-2</v>
      </c>
      <c r="AL17" s="27"/>
    </row>
    <row r="18" spans="1:38" x14ac:dyDescent="0.45">
      <c r="A18" s="18">
        <f t="shared" si="6"/>
        <v>18</v>
      </c>
      <c r="B18" s="23">
        <f>Итог!D19</f>
        <v>1.1999999999999999E-3</v>
      </c>
      <c r="C18" s="23">
        <f t="shared" si="1"/>
        <v>1.6999999999999999E-3</v>
      </c>
      <c r="D18" s="37">
        <f t="shared" si="16"/>
        <v>1.3003510202678039</v>
      </c>
      <c r="E18" s="29">
        <f t="shared" si="7"/>
        <v>353.69547751284267</v>
      </c>
      <c r="F18" s="24">
        <f t="shared" si="17"/>
        <v>6.6363776401173293</v>
      </c>
      <c r="G18" s="24">
        <f t="shared" si="18"/>
        <v>9.5277034274211658</v>
      </c>
      <c r="H18" s="24">
        <f t="shared" si="19"/>
        <v>10.931151684313832</v>
      </c>
      <c r="I18" s="24">
        <f t="shared" si="20"/>
        <v>13.454830094209035</v>
      </c>
      <c r="J18" s="24">
        <f t="shared" si="21"/>
        <v>14.806410789910796</v>
      </c>
      <c r="K18" s="24">
        <f t="shared" si="22"/>
        <v>17.366413887007905</v>
      </c>
      <c r="L18" s="24">
        <f t="shared" si="23"/>
        <v>17.246859708317967</v>
      </c>
      <c r="M18" s="24">
        <f t="shared" si="24"/>
        <v>17.922157797395887</v>
      </c>
      <c r="N18" s="24">
        <f t="shared" si="25"/>
        <v>18.597674673851454</v>
      </c>
      <c r="O18" s="24">
        <f t="shared" si="26"/>
        <v>20.751589149911428</v>
      </c>
      <c r="P18" s="24">
        <f t="shared" si="27"/>
        <v>23.31581901442275</v>
      </c>
      <c r="Q18" s="24">
        <f t="shared" si="28"/>
        <v>29.272662030449144</v>
      </c>
      <c r="R18" s="24">
        <f t="shared" si="30"/>
        <v>40.862498387808849</v>
      </c>
      <c r="S18" s="24">
        <f t="shared" si="31"/>
        <v>39.077106596301569</v>
      </c>
      <c r="T18" s="24">
        <f t="shared" ref="T18:T26" si="32">($AD$16/T$27)/((AD18-$AD$16)/(AF18-T$27))</f>
        <v>37.586403284830318</v>
      </c>
      <c r="U18" s="24">
        <f>($AD$17/U$27)/((AD18-$AD$17)/(AF18-U$27))</f>
        <v>36.339819346573243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0.99014308622681257</v>
      </c>
      <c r="AE18" s="30">
        <f t="shared" si="10"/>
        <v>5.979640775807793E-2</v>
      </c>
      <c r="AF18" s="20">
        <v>17</v>
      </c>
      <c r="AG18" s="26">
        <f t="shared" ca="1" si="29"/>
        <v>3.0684482927786499E-3</v>
      </c>
      <c r="AH18" s="19">
        <f t="shared" ca="1" si="3"/>
        <v>5.2163620977237049E-2</v>
      </c>
      <c r="AI18" s="19">
        <f ca="1">1/(2*SUM(AH$2:AH18)-1)</f>
        <v>9.7647596864808936E-2</v>
      </c>
      <c r="AJ18" s="19">
        <f t="shared" si="4"/>
        <v>5.8823529411764705E-2</v>
      </c>
      <c r="AK18" s="19">
        <f t="shared" ca="1" si="5"/>
        <v>4.1250571668859495E-2</v>
      </c>
      <c r="AL18" s="27"/>
    </row>
    <row r="19" spans="1:38" x14ac:dyDescent="0.45">
      <c r="A19" s="18">
        <f t="shared" si="6"/>
        <v>19</v>
      </c>
      <c r="B19" s="23">
        <f>Итог!D20</f>
        <v>1.2999999999999999E-3</v>
      </c>
      <c r="C19" s="23">
        <f t="shared" si="1"/>
        <v>1.6000000000000001E-3</v>
      </c>
      <c r="D19" s="37">
        <f t="shared" si="16"/>
        <v>1.3400821865063399</v>
      </c>
      <c r="E19" s="29">
        <f t="shared" si="7"/>
        <v>410.06514907093998</v>
      </c>
      <c r="F19" s="24">
        <f t="shared" si="17"/>
        <v>7.0350678648656144</v>
      </c>
      <c r="G19" s="24">
        <f t="shared" si="18"/>
        <v>10.125734975316995</v>
      </c>
      <c r="H19" s="24">
        <f t="shared" si="19"/>
        <v>11.649031102942695</v>
      </c>
      <c r="I19" s="24">
        <f t="shared" si="20"/>
        <v>14.370459070105703</v>
      </c>
      <c r="J19" s="24">
        <f t="shared" si="21"/>
        <v>15.856577774340801</v>
      </c>
      <c r="K19" s="24">
        <f t="shared" si="22"/>
        <v>18.629905800988375</v>
      </c>
      <c r="L19" s="24">
        <f t="shared" si="23"/>
        <v>18.579068299571169</v>
      </c>
      <c r="M19" s="24">
        <f t="shared" si="24"/>
        <v>19.383204236940145</v>
      </c>
      <c r="N19" s="24">
        <f t="shared" si="25"/>
        <v>20.206566480640014</v>
      </c>
      <c r="O19" s="24">
        <f t="shared" si="26"/>
        <v>22.597086882555431</v>
      </c>
      <c r="P19" s="24">
        <f t="shared" si="27"/>
        <v>25.405852849586495</v>
      </c>
      <c r="Q19" s="24">
        <f t="shared" si="28"/>
        <v>31.500199515024732</v>
      </c>
      <c r="R19" s="24">
        <f t="shared" si="30"/>
        <v>41.997567787470061</v>
      </c>
      <c r="S19" s="24">
        <f t="shared" si="31"/>
        <v>40.193595356195758</v>
      </c>
      <c r="T19" s="24">
        <f t="shared" si="32"/>
        <v>38.691885734384009</v>
      </c>
      <c r="U19" s="24">
        <f>($AD$17/U$27)/(($AD19-$AD$17)/($AF19-U$27))</f>
        <v>37.441025993438956</v>
      </c>
      <c r="V19" s="24">
        <f>($AD$18/V$27)/(($AD19-$AD$18)/($AF19-V$27))</f>
        <v>36.402319346572945</v>
      </c>
      <c r="W19" s="24"/>
      <c r="X19" s="24"/>
      <c r="Y19" s="24"/>
      <c r="Z19" s="24"/>
      <c r="AA19" s="24"/>
      <c r="AB19" s="24"/>
      <c r="AC19" s="24"/>
      <c r="AD19" s="26">
        <f>SUM(C$1:C19)</f>
        <v>0.99174308622681262</v>
      </c>
      <c r="AE19" s="30">
        <f t="shared" si="10"/>
        <v>3.9731166238536009E-2</v>
      </c>
      <c r="AF19" s="20">
        <v>18</v>
      </c>
      <c r="AG19" s="26">
        <f t="shared" ca="1" si="29"/>
        <v>2.8879513343799063E-3</v>
      </c>
      <c r="AH19" s="19">
        <f t="shared" ca="1" si="3"/>
        <v>5.1983124018838311E-2</v>
      </c>
      <c r="AI19" s="19">
        <f ca="1">1/(2*SUM(AH$2:AH19)-1)</f>
        <v>9.6666235990384708E-2</v>
      </c>
      <c r="AJ19" s="19">
        <f t="shared" si="4"/>
        <v>5.5555555555555552E-2</v>
      </c>
      <c r="AK19" s="19">
        <f t="shared" ca="1" si="5"/>
        <v>4.3528955754524992E-2</v>
      </c>
      <c r="AL19" s="27"/>
    </row>
    <row r="20" spans="1:38" x14ac:dyDescent="0.45">
      <c r="A20" s="18">
        <f t="shared" si="6"/>
        <v>20</v>
      </c>
      <c r="B20" s="23">
        <f>Итог!D21</f>
        <v>1.4E-3</v>
      </c>
      <c r="C20" s="23">
        <f t="shared" si="1"/>
        <v>1.5E-3</v>
      </c>
      <c r="D20" s="37">
        <f t="shared" si="16"/>
        <v>1.3671169847144553</v>
      </c>
      <c r="E20" s="29">
        <f t="shared" si="7"/>
        <v>467.55400877234376</v>
      </c>
      <c r="F20" s="24">
        <f t="shared" si="17"/>
        <v>7.4330006736772463</v>
      </c>
      <c r="G20" s="24">
        <f t="shared" si="18"/>
        <v>10.721851014359077</v>
      </c>
      <c r="H20" s="24">
        <f t="shared" si="19"/>
        <v>12.363367627553274</v>
      </c>
      <c r="I20" s="24">
        <f t="shared" si="20"/>
        <v>15.278928411680866</v>
      </c>
      <c r="J20" s="24">
        <f t="shared" si="21"/>
        <v>16.894919227768224</v>
      </c>
      <c r="K20" s="24">
        <f t="shared" si="22"/>
        <v>19.872364277445868</v>
      </c>
      <c r="L20" s="24">
        <f t="shared" si="23"/>
        <v>19.882460049227436</v>
      </c>
      <c r="M20" s="24">
        <f t="shared" si="24"/>
        <v>20.802177759314329</v>
      </c>
      <c r="N20" s="24">
        <f t="shared" si="25"/>
        <v>21.753988158686749</v>
      </c>
      <c r="O20" s="24">
        <f t="shared" si="26"/>
        <v>24.344834335485295</v>
      </c>
      <c r="P20" s="24">
        <f t="shared" si="27"/>
        <v>27.342839863576888</v>
      </c>
      <c r="Q20" s="24">
        <f t="shared" si="28"/>
        <v>33.506780847977303</v>
      </c>
      <c r="R20" s="24">
        <f t="shared" si="30"/>
        <v>43.197498295683793</v>
      </c>
      <c r="S20" s="24">
        <f t="shared" si="31"/>
        <v>41.37575992549602</v>
      </c>
      <c r="T20" s="24">
        <f t="shared" si="32"/>
        <v>39.864367120274949</v>
      </c>
      <c r="U20" s="24">
        <f t="shared" ref="U20:U26" si="33">($AD$17/U$27)/((AD20-$AD$17)/(AF20-U$27))</f>
        <v>38.611058055734652</v>
      </c>
      <c r="V20" s="24">
        <f t="shared" ref="V20:V26" si="34">($AD$18/V$27)/(($AD20-$AD$18)/($AF20-V$27))</f>
        <v>37.576587712592605</v>
      </c>
      <c r="W20" s="24">
        <f>($AD$19/W$27)/(($AD20-$AD$19)/($AF20-W$27))</f>
        <v>36.731225415809206</v>
      </c>
      <c r="X20" s="24"/>
      <c r="Y20" s="24"/>
      <c r="Z20" s="24"/>
      <c r="AA20" s="24"/>
      <c r="AB20" s="24"/>
      <c r="AC20" s="24"/>
      <c r="AD20" s="26">
        <f>SUM(C$1:C20)</f>
        <v>0.99324308622681257</v>
      </c>
      <c r="AE20" s="30">
        <f t="shared" si="10"/>
        <v>2.7034798208115385E-2</v>
      </c>
      <c r="AF20" s="20">
        <v>19</v>
      </c>
      <c r="AG20" s="26">
        <f t="shared" ca="1" si="29"/>
        <v>2.7074543759811622E-3</v>
      </c>
      <c r="AH20" s="19">
        <f t="shared" ca="1" si="3"/>
        <v>5.1441633143642085E-2</v>
      </c>
      <c r="AI20" s="19">
        <f ca="1">1/(2*SUM(AH$2:AH20)-1)</f>
        <v>9.5714324670675935E-2</v>
      </c>
      <c r="AJ20" s="19">
        <f t="shared" si="4"/>
        <v>5.2631578947368418E-2</v>
      </c>
      <c r="AK20" s="19">
        <f t="shared" ca="1" si="5"/>
        <v>4.5476231596824596E-2</v>
      </c>
      <c r="AL20" s="27"/>
    </row>
    <row r="21" spans="1:38" x14ac:dyDescent="0.45">
      <c r="A21" s="18">
        <f t="shared" si="6"/>
        <v>21</v>
      </c>
      <c r="B21" s="23">
        <f>Итог!D22</f>
        <v>1.5E-3</v>
      </c>
      <c r="C21" s="23">
        <f t="shared" si="1"/>
        <v>1.4E-3</v>
      </c>
      <c r="D21" s="37">
        <f t="shared" si="16"/>
        <v>1.3864164727427557</v>
      </c>
      <c r="E21" s="29">
        <f t="shared" si="7"/>
        <v>526.83825964224718</v>
      </c>
      <c r="F21" s="24">
        <f t="shared" si="17"/>
        <v>7.8303503925497333</v>
      </c>
      <c r="G21" s="24">
        <f t="shared" si="18"/>
        <v>11.316476981029233</v>
      </c>
      <c r="H21" s="24">
        <f t="shared" si="19"/>
        <v>13.07492685451327</v>
      </c>
      <c r="I21" s="24">
        <f t="shared" si="20"/>
        <v>16.181784046206367</v>
      </c>
      <c r="J21" s="24">
        <f t="shared" si="21"/>
        <v>17.923992631276054</v>
      </c>
      <c r="K21" s="24">
        <f t="shared" si="22"/>
        <v>21.098508207285018</v>
      </c>
      <c r="L21" s="24">
        <f t="shared" si="23"/>
        <v>21.163524099931251</v>
      </c>
      <c r="M21" s="24">
        <f t="shared" si="24"/>
        <v>22.188843419635432</v>
      </c>
      <c r="N21" s="24">
        <f t="shared" si="25"/>
        <v>23.254856237103638</v>
      </c>
      <c r="O21" s="24">
        <f t="shared" si="26"/>
        <v>26.021025513893047</v>
      </c>
      <c r="P21" s="24">
        <f t="shared" si="27"/>
        <v>29.173577539762714</v>
      </c>
      <c r="Q21" s="24">
        <f t="shared" si="28"/>
        <v>35.379179605339459</v>
      </c>
      <c r="R21" s="24">
        <f t="shared" si="30"/>
        <v>44.468012951439398</v>
      </c>
      <c r="S21" s="24">
        <f t="shared" si="31"/>
        <v>42.629570832329463</v>
      </c>
      <c r="T21" s="24">
        <f t="shared" si="32"/>
        <v>41.110128592783816</v>
      </c>
      <c r="U21" s="24">
        <f t="shared" si="33"/>
        <v>39.85657605753287</v>
      </c>
      <c r="V21" s="24">
        <f t="shared" si="34"/>
        <v>38.829140636346033</v>
      </c>
      <c r="W21" s="24">
        <f>($AD$19/W$27)/(($AD21-$AD$19)/($AF21-W$27))</f>
        <v>37.997819395664592</v>
      </c>
      <c r="X21" s="24">
        <f>($AD$20/X$27)/(($AD21-$AD$20)/($AF21-X$27))</f>
        <v>37.339965647625682</v>
      </c>
      <c r="Y21" s="24"/>
      <c r="Z21" s="24"/>
      <c r="AA21" s="24"/>
      <c r="AB21" s="24"/>
      <c r="AC21" s="24"/>
      <c r="AD21" s="26">
        <f>SUM(C$1:C21)</f>
        <v>0.99464308622681252</v>
      </c>
      <c r="AE21" s="30">
        <f t="shared" si="10"/>
        <v>1.9299488028300393E-2</v>
      </c>
      <c r="AF21" s="20">
        <v>20</v>
      </c>
      <c r="AG21" s="26">
        <f t="shared" ca="1" si="29"/>
        <v>2.5269574175824177E-3</v>
      </c>
      <c r="AH21" s="19">
        <f t="shared" ca="1" si="3"/>
        <v>5.0539148351648355E-2</v>
      </c>
      <c r="AI21" s="19">
        <f ca="1">1/(2*SUM(AH$2:AH21)-1)</f>
        <v>9.4797195841838044E-2</v>
      </c>
      <c r="AJ21" s="19">
        <f t="shared" si="4"/>
        <v>0.05</v>
      </c>
      <c r="AK21" s="19">
        <f t="shared" ca="1" si="5"/>
        <v>4.7154942991408468E-2</v>
      </c>
      <c r="AL21" s="27"/>
    </row>
    <row r="22" spans="1:38" x14ac:dyDescent="0.45">
      <c r="A22" s="18">
        <f t="shared" si="6"/>
        <v>22</v>
      </c>
      <c r="B22" s="23">
        <f>Итог!D23</f>
        <v>1.6000000000000001E-3</v>
      </c>
      <c r="C22" s="23">
        <f t="shared" si="1"/>
        <v>1.2999999999999999E-3</v>
      </c>
      <c r="D22" s="37">
        <f t="shared" si="16"/>
        <v>1.4014698430563215</v>
      </c>
      <c r="E22" s="29">
        <f t="shared" si="7"/>
        <v>588.61733408365501</v>
      </c>
      <c r="F22" s="24">
        <f t="shared" si="17"/>
        <v>8.227289418867306</v>
      </c>
      <c r="G22" s="24">
        <f t="shared" si="18"/>
        <v>11.910030705009754</v>
      </c>
      <c r="H22" s="24">
        <f t="shared" si="19"/>
        <v>13.784454161423431</v>
      </c>
      <c r="I22" s="24">
        <f t="shared" si="20"/>
        <v>17.080509742108806</v>
      </c>
      <c r="J22" s="24">
        <f t="shared" si="21"/>
        <v>18.946213748900789</v>
      </c>
      <c r="K22" s="24">
        <f t="shared" si="22"/>
        <v>22.312686180283432</v>
      </c>
      <c r="L22" s="24">
        <f t="shared" si="23"/>
        <v>22.428123727119793</v>
      </c>
      <c r="M22" s="24">
        <f t="shared" si="24"/>
        <v>23.551783634929084</v>
      </c>
      <c r="N22" s="24">
        <f t="shared" si="25"/>
        <v>24.721841662306989</v>
      </c>
      <c r="O22" s="24">
        <f t="shared" si="26"/>
        <v>27.646741351385419</v>
      </c>
      <c r="P22" s="24">
        <f t="shared" si="27"/>
        <v>30.933075571281307</v>
      </c>
      <c r="Q22" s="24">
        <f t="shared" si="28"/>
        <v>37.17452884866163</v>
      </c>
      <c r="R22" s="24">
        <f t="shared" si="30"/>
        <v>45.815528495422527</v>
      </c>
      <c r="S22" s="24">
        <f t="shared" si="31"/>
        <v>43.961744920839891</v>
      </c>
      <c r="T22" s="24">
        <f t="shared" si="32"/>
        <v>42.43626177319635</v>
      </c>
      <c r="U22" s="24">
        <f t="shared" si="33"/>
        <v>41.185128592784125</v>
      </c>
      <c r="V22" s="24">
        <f t="shared" si="34"/>
        <v>40.168076520358085</v>
      </c>
      <c r="W22" s="24">
        <f t="shared" ref="W22:W26" si="35">($AD$19/W$27)/(($AD22-$AD$19)/($AF22-W$27))</f>
        <v>39.354884374081081</v>
      </c>
      <c r="X22" s="24">
        <f t="shared" ref="X22:X26" si="36">($AD$20/X$27)/(($AD22-$AD$20)/($AF22-X$27))</f>
        <v>38.722927338278375</v>
      </c>
      <c r="Y22" s="24">
        <f>($AD$21/Y$27)/(($AD22-$AD$21)/($AF22-Y$27))</f>
        <v>38.255503316416814</v>
      </c>
      <c r="Z22" s="24"/>
      <c r="AA22" s="24"/>
      <c r="AB22" s="24"/>
      <c r="AC22" s="24"/>
      <c r="AD22" s="26">
        <f>SUM(C$1:C22)</f>
        <v>0.99594308622681249</v>
      </c>
      <c r="AE22" s="30">
        <f t="shared" si="10"/>
        <v>1.5053370313565795E-2</v>
      </c>
      <c r="AF22" s="20">
        <v>21</v>
      </c>
      <c r="AG22" s="26">
        <f t="shared" ca="1" si="29"/>
        <v>2.3464604591836736E-3</v>
      </c>
      <c r="AH22" s="19">
        <f t="shared" ca="1" si="3"/>
        <v>4.9275669642857144E-2</v>
      </c>
      <c r="AI22" s="19">
        <f ca="1">1/(2*SUM(AH$2:AH22)-1)</f>
        <v>9.3919760750836176E-2</v>
      </c>
      <c r="AJ22" s="19">
        <f t="shared" si="4"/>
        <v>4.7619047619047616E-2</v>
      </c>
      <c r="AK22" s="19">
        <f t="shared" ca="1" si="5"/>
        <v>4.8615748788377988E-2</v>
      </c>
      <c r="AL22" s="27"/>
    </row>
    <row r="23" spans="1:38" x14ac:dyDescent="0.45">
      <c r="A23" s="18">
        <f t="shared" si="6"/>
        <v>23</v>
      </c>
      <c r="B23" s="23">
        <f>Итог!D24</f>
        <v>1.6999999999999999E-3</v>
      </c>
      <c r="C23" s="23">
        <f t="shared" si="1"/>
        <v>1.1999999999999999E-3</v>
      </c>
      <c r="D23" s="37">
        <f t="shared" si="16"/>
        <v>1.4148570374573355</v>
      </c>
      <c r="E23" s="29">
        <f t="shared" si="7"/>
        <v>653.66395130528895</v>
      </c>
      <c r="F23" s="24">
        <f t="shared" si="17"/>
        <v>8.623988484391802</v>
      </c>
      <c r="G23" s="24">
        <f t="shared" si="18"/>
        <v>12.502923472282168</v>
      </c>
      <c r="H23" s="24">
        <f t="shared" si="19"/>
        <v>14.49267763191172</v>
      </c>
      <c r="I23" s="24">
        <f t="shared" si="20"/>
        <v>17.97653672082631</v>
      </c>
      <c r="J23" s="24">
        <f t="shared" si="21"/>
        <v>19.963880112090774</v>
      </c>
      <c r="K23" s="24">
        <f t="shared" si="22"/>
        <v>23.518944835266996</v>
      </c>
      <c r="L23" s="24">
        <f t="shared" si="23"/>
        <v>23.681620151687998</v>
      </c>
      <c r="M23" s="24">
        <f t="shared" si="24"/>
        <v>24.898655673974744</v>
      </c>
      <c r="N23" s="24">
        <f t="shared" si="25"/>
        <v>26.165914024284582</v>
      </c>
      <c r="O23" s="24">
        <f t="shared" si="26"/>
        <v>29.239396478768032</v>
      </c>
      <c r="P23" s="24">
        <f t="shared" si="27"/>
        <v>32.648521707547907</v>
      </c>
      <c r="Q23" s="24">
        <f t="shared" si="28"/>
        <v>38.932984700204145</v>
      </c>
      <c r="R23" s="24">
        <f t="shared" si="30"/>
        <v>47.247263760904552</v>
      </c>
      <c r="S23" s="24">
        <f t="shared" si="31"/>
        <v>45.379865724738032</v>
      </c>
      <c r="T23" s="24">
        <f t="shared" si="32"/>
        <v>43.850803832302972</v>
      </c>
      <c r="U23" s="24">
        <f t="shared" si="33"/>
        <v>42.605305440811229</v>
      </c>
      <c r="V23" s="24">
        <f t="shared" si="34"/>
        <v>41.602650681799474</v>
      </c>
      <c r="W23" s="24">
        <f t="shared" si="35"/>
        <v>40.812472684232112</v>
      </c>
      <c r="X23" s="24">
        <f t="shared" si="36"/>
        <v>40.212270697442797</v>
      </c>
      <c r="Y23" s="24">
        <f t="shared" ref="Y23:Y26" si="37">($AD$21/Y$27)/(($AD23-$AD$21)/($AF23-Y$27))</f>
        <v>39.785723449073352</v>
      </c>
      <c r="Z23" s="24">
        <f>($AD$22/Z$27)/(($AD23-$AD$22)/($AF23-Z$27))</f>
        <v>39.521551040747227</v>
      </c>
      <c r="AA23" s="24"/>
      <c r="AB23" s="24"/>
      <c r="AC23" s="24"/>
      <c r="AD23" s="26">
        <f>SUM(C$1:C23)</f>
        <v>0.99714308622681247</v>
      </c>
      <c r="AE23" s="30">
        <f t="shared" si="10"/>
        <v>1.3387194401013991E-2</v>
      </c>
      <c r="AF23" s="20">
        <v>22</v>
      </c>
      <c r="AG23" s="26">
        <f t="shared" ca="1" si="29"/>
        <v>2.1659635007849295E-3</v>
      </c>
      <c r="AH23" s="19">
        <f t="shared" ca="1" si="3"/>
        <v>4.765119701726845E-2</v>
      </c>
      <c r="AI23" s="19">
        <f ca="1">1/(2*SUM(AH$2:AH23)-1)</f>
        <v>9.3086563581091269E-2</v>
      </c>
      <c r="AJ23" s="19">
        <f t="shared" si="4"/>
        <v>4.5454545454545456E-2</v>
      </c>
      <c r="AK23" s="19">
        <f t="shared" ca="1" si="5"/>
        <v>4.9900209465905135E-2</v>
      </c>
      <c r="AL23" s="27"/>
    </row>
    <row r="24" spans="1:38" x14ac:dyDescent="0.45">
      <c r="A24" s="18">
        <f t="shared" si="6"/>
        <v>24</v>
      </c>
      <c r="B24" s="23">
        <f>Итог!D25</f>
        <v>1.8E-3</v>
      </c>
      <c r="C24" s="23">
        <f t="shared" si="1"/>
        <v>1.1000000000000001E-3</v>
      </c>
      <c r="D24" s="37">
        <f t="shared" si="16"/>
        <v>1.4286127545710374</v>
      </c>
      <c r="E24" s="29">
        <f t="shared" si="7"/>
        <v>722.87805381294504</v>
      </c>
      <c r="F24" s="24">
        <f t="shared" si="17"/>
        <v>9.0206169117155532</v>
      </c>
      <c r="G24" s="24">
        <f t="shared" si="18"/>
        <v>13.09556104674485</v>
      </c>
      <c r="H24" s="24">
        <f t="shared" si="19"/>
        <v>15.200310817346397</v>
      </c>
      <c r="I24" s="24">
        <f t="shared" si="20"/>
        <v>18.871252488158138</v>
      </c>
      <c r="J24" s="24">
        <f t="shared" si="21"/>
        <v>20.979191990123358</v>
      </c>
      <c r="K24" s="24">
        <f t="shared" si="22"/>
        <v>24.721087404142651</v>
      </c>
      <c r="L24" s="24">
        <f t="shared" si="23"/>
        <v>24.928975408595221</v>
      </c>
      <c r="M24" s="24">
        <f t="shared" si="24"/>
        <v>26.236396979845011</v>
      </c>
      <c r="N24" s="24">
        <f t="shared" si="25"/>
        <v>27.596755112507768</v>
      </c>
      <c r="O24" s="24">
        <f t="shared" si="26"/>
        <v>30.813759902877575</v>
      </c>
      <c r="P24" s="24">
        <f t="shared" si="27"/>
        <v>34.341820641897897</v>
      </c>
      <c r="Q24" s="24">
        <f t="shared" si="28"/>
        <v>40.684568813678389</v>
      </c>
      <c r="R24" s="24">
        <f t="shared" si="30"/>
        <v>48.771369043514397</v>
      </c>
      <c r="S24" s="24">
        <f t="shared" si="31"/>
        <v>46.892527915562653</v>
      </c>
      <c r="T24" s="24">
        <f t="shared" si="32"/>
        <v>45.362900516175507</v>
      </c>
      <c r="U24" s="24">
        <f t="shared" si="33"/>
        <v>44.12692349226878</v>
      </c>
      <c r="V24" s="24">
        <f t="shared" si="34"/>
        <v>43.14348959594016</v>
      </c>
      <c r="W24" s="24">
        <f t="shared" si="35"/>
        <v>42.382183172087061</v>
      </c>
      <c r="X24" s="24">
        <f t="shared" si="36"/>
        <v>41.820761525340373</v>
      </c>
      <c r="Y24" s="24">
        <f t="shared" si="37"/>
        <v>41.443461926117919</v>
      </c>
      <c r="Z24" s="24">
        <f t="shared" ref="Z24:Z26" si="38">($AD$22/Z$27)/(($AD24-$AD$22)/($AF24-Z$27))</f>
        <v>41.239879346866502</v>
      </c>
      <c r="AA24" s="24">
        <f>($AD$23/AA$27)/(($AD24-$AD$23)/($AF24-AA$27))</f>
        <v>41.204259761438912</v>
      </c>
      <c r="AB24" s="24"/>
      <c r="AC24" s="24"/>
      <c r="AD24" s="26">
        <f>SUM(C$1:C24)</f>
        <v>0.99824308622681246</v>
      </c>
      <c r="AE24" s="30">
        <f t="shared" si="10"/>
        <v>1.3755717113701937E-2</v>
      </c>
      <c r="AF24" s="20">
        <v>23</v>
      </c>
      <c r="AG24" s="26">
        <f t="shared" ca="1" si="29"/>
        <v>1.9854665423861854E-3</v>
      </c>
      <c r="AH24" s="19">
        <f t="shared" ca="1" si="3"/>
        <v>4.5665730474882267E-2</v>
      </c>
      <c r="AI24" s="19">
        <f ca="1">1/(2*SUM(AH$2:AH24)-1)</f>
        <v>9.2301838104572917E-2</v>
      </c>
      <c r="AJ24" s="19">
        <f t="shared" si="4"/>
        <v>4.3478260869565216E-2</v>
      </c>
      <c r="AK24" s="19">
        <f t="shared" ca="1" si="5"/>
        <v>5.1042830745689868E-2</v>
      </c>
      <c r="AL24" s="27"/>
    </row>
    <row r="25" spans="1:38" x14ac:dyDescent="0.45">
      <c r="A25" s="18">
        <f t="shared" si="6"/>
        <v>25</v>
      </c>
      <c r="B25" s="23">
        <f>Итог!D26</f>
        <v>1.9E-3</v>
      </c>
      <c r="C25" s="23">
        <f t="shared" si="1"/>
        <v>1E-3</v>
      </c>
      <c r="D25" s="37">
        <f t="shared" si="16"/>
        <v>1.4444848468672371</v>
      </c>
      <c r="E25" s="29">
        <f t="shared" si="7"/>
        <v>797.3556354707149</v>
      </c>
      <c r="F25" s="24">
        <f t="shared" si="17"/>
        <v>9.4173428650197586</v>
      </c>
      <c r="G25" s="24">
        <f t="shared" si="18"/>
        <v>13.68834465601604</v>
      </c>
      <c r="H25" s="24">
        <f t="shared" si="19"/>
        <v>15.908055359322315</v>
      </c>
      <c r="I25" s="24">
        <f t="shared" si="20"/>
        <v>19.766009012245195</v>
      </c>
      <c r="J25" s="24">
        <f t="shared" si="21"/>
        <v>21.994271301046105</v>
      </c>
      <c r="K25" s="24">
        <f t="shared" si="22"/>
        <v>25.922724496930378</v>
      </c>
      <c r="L25" s="24">
        <f t="shared" si="23"/>
        <v>26.174839064101857</v>
      </c>
      <c r="M25" s="24">
        <f t="shared" si="24"/>
        <v>27.571391729644173</v>
      </c>
      <c r="N25" s="24">
        <f t="shared" si="25"/>
        <v>29.023079717925416</v>
      </c>
      <c r="O25" s="24">
        <f t="shared" si="26"/>
        <v>32.382694991471517</v>
      </c>
      <c r="P25" s="24">
        <f t="shared" si="27"/>
        <v>36.031283142788695</v>
      </c>
      <c r="Q25" s="24">
        <f t="shared" si="28"/>
        <v>42.45311814390255</v>
      </c>
      <c r="R25" s="24">
        <f t="shared" si="30"/>
        <v>50.397081344964867</v>
      </c>
      <c r="S25" s="24">
        <f t="shared" si="31"/>
        <v>48.509511636788936</v>
      </c>
      <c r="T25" s="24">
        <f t="shared" si="32"/>
        <v>46.983004106038891</v>
      </c>
      <c r="U25" s="24">
        <f t="shared" si="33"/>
        <v>45.7612539919824</v>
      </c>
      <c r="V25" s="24">
        <f t="shared" si="34"/>
        <v>44.80285458039932</v>
      </c>
      <c r="W25" s="24">
        <f t="shared" si="35"/>
        <v>44.077470498970392</v>
      </c>
      <c r="X25" s="24">
        <f t="shared" si="36"/>
        <v>43.563293255562726</v>
      </c>
      <c r="Y25" s="24">
        <f t="shared" si="37"/>
        <v>43.245351575079397</v>
      </c>
      <c r="Z25" s="24">
        <f t="shared" si="38"/>
        <v>43.114419317178431</v>
      </c>
      <c r="AA25" s="24">
        <f t="shared" ref="AA25:AA26" si="39">($AD$23/AA$27)/(($AD25-$AD$23)/($AF25-AA$27))</f>
        <v>43.16636736912627</v>
      </c>
      <c r="AB25" s="24">
        <f>($AD$24/AB$27)/(($AD25-$AD$24)/($AF25-AB$27))</f>
        <v>43.401873314209197</v>
      </c>
      <c r="AC25" s="24"/>
      <c r="AD25" s="26">
        <f>SUM(C$1:C25)</f>
        <v>0.99924308622681246</v>
      </c>
      <c r="AE25" s="30">
        <f t="shared" si="10"/>
        <v>1.587209229619968E-2</v>
      </c>
      <c r="AF25" s="20">
        <v>24</v>
      </c>
      <c r="AG25" s="26">
        <f t="shared" ca="1" si="29"/>
        <v>1.8049695839874413E-3</v>
      </c>
      <c r="AH25" s="19">
        <f t="shared" ca="1" si="3"/>
        <v>4.3319270015698588E-2</v>
      </c>
      <c r="AI25" s="19">
        <f ca="1">1/(2*SUM(AH$2:AH25)-1)</f>
        <v>9.1569565765003635E-2</v>
      </c>
      <c r="AJ25" s="19">
        <f t="shared" si="4"/>
        <v>4.1666666666666664E-2</v>
      </c>
      <c r="AK25" s="19">
        <f t="shared" ca="1" si="5"/>
        <v>5.2072590363482052E-2</v>
      </c>
      <c r="AL25" s="27"/>
    </row>
    <row r="26" spans="1:38" x14ac:dyDescent="0.45">
      <c r="A26" s="18" t="b">
        <f t="shared" si="6"/>
        <v>0</v>
      </c>
      <c r="B26" s="23">
        <f>Итог!D27</f>
        <v>2E-3</v>
      </c>
      <c r="C26" s="23">
        <f t="shared" si="1"/>
        <v>6.35897261670178E-4</v>
      </c>
      <c r="D26" s="37">
        <f t="shared" si="16"/>
        <v>1.5409967704358583</v>
      </c>
      <c r="E26" s="29">
        <f t="shared" si="7"/>
        <v>924.59806226151488</v>
      </c>
      <c r="F26" s="24">
        <f t="shared" si="17"/>
        <v>9.8179863697809058</v>
      </c>
      <c r="G26" s="24">
        <f t="shared" si="18"/>
        <v>14.290131749496579</v>
      </c>
      <c r="H26" s="24">
        <f t="shared" si="19"/>
        <v>16.630946186695343</v>
      </c>
      <c r="I26" s="24">
        <f t="shared" si="20"/>
        <v>20.689095090217005</v>
      </c>
      <c r="J26" s="24">
        <f t="shared" si="21"/>
        <v>23.052285139526777</v>
      </c>
      <c r="K26" s="24">
        <f t="shared" si="22"/>
        <v>27.196020900242967</v>
      </c>
      <c r="L26" s="24">
        <f t="shared" si="23"/>
        <v>27.508355087203043</v>
      </c>
      <c r="M26" s="24">
        <f t="shared" si="24"/>
        <v>29.021531257750546</v>
      </c>
      <c r="N26" s="24">
        <f t="shared" si="25"/>
        <v>30.599382472341123</v>
      </c>
      <c r="O26" s="24">
        <f t="shared" si="26"/>
        <v>34.171009827259383</v>
      </c>
      <c r="P26" s="24">
        <f t="shared" si="27"/>
        <v>38.040650125689915</v>
      </c>
      <c r="Q26" s="24">
        <f t="shared" si="28"/>
        <v>44.753329844628148</v>
      </c>
      <c r="R26" s="24">
        <f t="shared" si="30"/>
        <v>52.938428047096828</v>
      </c>
      <c r="S26" s="24">
        <f t="shared" si="31"/>
        <v>51.118655024578885</v>
      </c>
      <c r="T26" s="24">
        <f t="shared" si="32"/>
        <v>49.69531301737733</v>
      </c>
      <c r="U26" s="24">
        <f t="shared" si="33"/>
        <v>48.618768014481653</v>
      </c>
      <c r="V26" s="24">
        <f t="shared" si="34"/>
        <v>47.858936378733119</v>
      </c>
      <c r="W26" s="24">
        <f t="shared" si="35"/>
        <v>47.404466214562156</v>
      </c>
      <c r="X26" s="24">
        <f t="shared" si="36"/>
        <v>47.266511079333682</v>
      </c>
      <c r="Y26" s="24">
        <f t="shared" si="37"/>
        <v>47.491529938345131</v>
      </c>
      <c r="Z26" s="24">
        <f t="shared" si="38"/>
        <v>48.198271546114391</v>
      </c>
      <c r="AA26" s="24">
        <f t="shared" si="39"/>
        <v>49.699986588583506</v>
      </c>
      <c r="AB26" s="24">
        <f>($AD$24/AB$27)/(($AD26-$AD$24)/($AF26-AB$27))</f>
        <v>53.061857038502779</v>
      </c>
      <c r="AC26" s="24">
        <f>($AD$25/AC$27)/(($AD26-$AD$25)/($AF26-AC$27))</f>
        <v>65.474615322973662</v>
      </c>
      <c r="AD26" s="26">
        <f>SUM(C$1:C26)</f>
        <v>0.99987898348848259</v>
      </c>
      <c r="AE26" s="30">
        <f t="shared" si="10"/>
        <v>9.651192356862115E-2</v>
      </c>
      <c r="AF26" s="20">
        <v>25</v>
      </c>
      <c r="AG26" s="26">
        <f t="shared" ca="1" si="29"/>
        <v>1.1477752158555743E-3</v>
      </c>
      <c r="AH26" s="19">
        <f t="shared" ca="1" si="3"/>
        <v>2.8694380396389357E-2</v>
      </c>
      <c r="AI26" s="19">
        <f ca="1">1/(2*SUM(AH$2:AH26)-1)</f>
        <v>9.1090877383139285E-2</v>
      </c>
      <c r="AJ26" s="19">
        <f t="shared" si="4"/>
        <v>0.04</v>
      </c>
      <c r="AK26" s="19">
        <f t="shared" ca="1" si="5"/>
        <v>5.3219663940770087E-2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0.55402595637697893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dlFep6i1aIW4ijTECUYFT2b6UcYE7it6HAJabFx/Udnl4yqwEqwIKpfzrpeBx5/bEiOOG7Zn4NesQYqtEDT/Qg==" saltValue="fgia+MJsyg48+IVkwKGnXg==" spinCount="100000" sheet="1" formatCell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8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6" width="12" style="22" bestFit="1" customWidth="1"/>
    <col min="37" max="37" width="12.73046875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Итог!E3</f>
        <v>0.26169331711406224</v>
      </c>
      <c r="C2" s="23">
        <f>LARGE($B$2:$B$26,ROW(A2)-1)</f>
        <v>0.26500860335688486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0.26500860335688486</v>
      </c>
      <c r="AE2" s="19"/>
      <c r="AF2" s="20">
        <v>1</v>
      </c>
      <c r="AG2" s="26">
        <f t="shared" ref="AG2:AG12" ca="1" si="0">C2/SUM(INDIRECT("C$2:C$"&amp;$A$28))</f>
        <v>0.50314721298135601</v>
      </c>
      <c r="AH2" s="19">
        <f ca="1">AF2*AG2</f>
        <v>0.50314721298135601</v>
      </c>
      <c r="AI2" s="19">
        <f ca="1">1/(2*SUM(AH$2:AH2)-1)</f>
        <v>158.87072243346245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>
        <f>IFERROR(IF((D4-D3)&gt;0,ROW(D3)),"")</f>
        <v>3</v>
      </c>
      <c r="B3" s="23">
        <f>Итог!E4</f>
        <v>0.26500860335688486</v>
      </c>
      <c r="C3" s="23">
        <f t="shared" ref="C3:C26" si="1">LARGE($B$2:$B$26,ROW(A3)-1)</f>
        <v>0.26169331711406224</v>
      </c>
      <c r="D3" s="28">
        <f t="shared" ref="D3:D26" si="2">E3*(1/(AF3*(AF3-1)))</f>
        <v>0.50633429672447006</v>
      </c>
      <c r="E3" s="29">
        <f>SUM(F3:AC3)</f>
        <v>1.0126685934489401</v>
      </c>
      <c r="F3" s="24">
        <f>(C$2/F$27)/((SUM(C$2:C3)-C$2)/(AF3-F$27))</f>
        <v>1.0126685934489401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0.5267019204709471</v>
      </c>
      <c r="AE3" s="19"/>
      <c r="AF3" s="20">
        <v>2</v>
      </c>
      <c r="AG3" s="26">
        <f t="shared" ca="1" si="0"/>
        <v>0.49685278701864399</v>
      </c>
      <c r="AH3" s="19">
        <f t="shared" ref="AH3:AH26" ca="1" si="3">AF3*AG3</f>
        <v>0.99370557403728799</v>
      </c>
      <c r="AI3" s="19">
        <f ca="1">1/(2*SUM(AH$2:AH3)-1)</f>
        <v>0.50157857460115474</v>
      </c>
      <c r="AJ3" s="19">
        <f t="shared" ref="AJ3:AJ26" si="4">1/AF3</f>
        <v>0.5</v>
      </c>
      <c r="AK3" s="19">
        <f t="shared" ref="AK3:AK26" ca="1" si="5">(AI3-AJ3)/(1-AJ3)</f>
        <v>3.1571492023094727E-3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Итог!E5</f>
        <v>0.14115177834223083</v>
      </c>
      <c r="C4" s="23">
        <f t="shared" si="1"/>
        <v>0.14115177834223083</v>
      </c>
      <c r="D4" s="37">
        <f t="shared" si="2"/>
        <v>0.53023564189273265</v>
      </c>
      <c r="E4" s="29">
        <f t="shared" ref="E4:E26" si="7">SUM(F4:AC4)</f>
        <v>3.1814138513563961</v>
      </c>
      <c r="F4" s="24">
        <f t="shared" ref="F4:F14" si="8">(AD$2/F$27)/((AD4-AD$2)/(AF4-F$27))</f>
        <v>1.3156848939998433</v>
      </c>
      <c r="G4" s="24">
        <f t="shared" ref="G4:G14" si="9">(AD$3/G$27)/((AD4-AD$3)/(AF4-G$27))</f>
        <v>1.865728957356553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0.66785369881317791</v>
      </c>
      <c r="AE4" s="30">
        <f t="shared" ref="AE4:AE26" si="10">D4-D3</f>
        <v>2.3901345168262589E-2</v>
      </c>
      <c r="AF4" s="20">
        <v>3</v>
      </c>
      <c r="AG4" s="26">
        <f t="shared" ca="1" si="0"/>
        <v>0.26799176698657351</v>
      </c>
      <c r="AH4" s="19">
        <f t="shared" ca="1" si="3"/>
        <v>0.80397530095972058</v>
      </c>
      <c r="AI4" s="19">
        <f ca="1">1/(2*SUM(AH$2:AH4)-1)</f>
        <v>0.27765004518632713</v>
      </c>
      <c r="AJ4" s="19">
        <f t="shared" si="4"/>
        <v>0.33333333333333331</v>
      </c>
      <c r="AK4" s="19">
        <f t="shared" ca="1" si="5"/>
        <v>-8.352493222050926E-2</v>
      </c>
      <c r="AL4" s="27"/>
    </row>
    <row r="5" spans="1:38" x14ac:dyDescent="0.45">
      <c r="A5" s="18">
        <f t="shared" si="6"/>
        <v>5</v>
      </c>
      <c r="B5" s="23">
        <f>Итог!E6</f>
        <v>0.1029440498175332</v>
      </c>
      <c r="C5" s="23">
        <f t="shared" si="1"/>
        <v>0.1029440498175332</v>
      </c>
      <c r="D5" s="37">
        <f t="shared" si="2"/>
        <v>0.49101106408129624</v>
      </c>
      <c r="E5" s="29">
        <f t="shared" si="7"/>
        <v>5.8921327689755554</v>
      </c>
      <c r="F5" s="24">
        <f t="shared" si="8"/>
        <v>1.571852258000199</v>
      </c>
      <c r="G5" s="24">
        <f t="shared" si="9"/>
        <v>2.157766990291262</v>
      </c>
      <c r="H5" s="24">
        <f t="shared" ref="H5:H14" si="11">(AD$4/H$27)/((AD5-AD$4)/(AF5-H$27))</f>
        <v>2.1625135206840946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0.77079774863071115</v>
      </c>
      <c r="AE5" s="30">
        <f t="shared" si="10"/>
        <v>-3.9224577811436401E-2</v>
      </c>
      <c r="AF5" s="20">
        <v>4</v>
      </c>
      <c r="AG5" s="26">
        <f t="shared" ca="1" si="0"/>
        <v>0.19545030275470887</v>
      </c>
      <c r="AH5" s="19">
        <f t="shared" ca="1" si="3"/>
        <v>0.78180121101883548</v>
      </c>
      <c r="AI5" s="19">
        <f ca="1">1/(2*SUM(AH$2:AH5)-1)</f>
        <v>0.19360114910573623</v>
      </c>
      <c r="AJ5" s="19">
        <f t="shared" si="4"/>
        <v>0.25</v>
      </c>
      <c r="AK5" s="19">
        <f t="shared" ca="1" si="5"/>
        <v>-7.5198467859018361E-2</v>
      </c>
      <c r="AL5" s="27"/>
    </row>
    <row r="6" spans="1:38" x14ac:dyDescent="0.45">
      <c r="A6" s="18" t="b">
        <f t="shared" si="6"/>
        <v>0</v>
      </c>
      <c r="B6" s="23">
        <f>Итог!E7</f>
        <v>5.5754794874542254E-2</v>
      </c>
      <c r="C6" s="23">
        <f t="shared" si="1"/>
        <v>5.5754794874542254E-2</v>
      </c>
      <c r="D6" s="37">
        <f t="shared" si="2"/>
        <v>0.53921347693063237</v>
      </c>
      <c r="E6" s="29">
        <f t="shared" si="7"/>
        <v>10.784269538612648</v>
      </c>
      <c r="F6" s="24">
        <f t="shared" si="8"/>
        <v>1.8877140997149073</v>
      </c>
      <c r="G6" s="24">
        <f t="shared" si="9"/>
        <v>2.6348215411779541</v>
      </c>
      <c r="H6" s="24">
        <f t="shared" si="11"/>
        <v>2.8055390073738686</v>
      </c>
      <c r="I6" s="24">
        <f t="shared" ref="I6:I14" si="12">($AD$5/I$27)/((AD6-$AD$5)/(AF6-I$27))</f>
        <v>3.4561948903459183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0.82655254350525342</v>
      </c>
      <c r="AE6" s="30">
        <f t="shared" si="10"/>
        <v>4.8202412849336129E-2</v>
      </c>
      <c r="AF6" s="20">
        <v>5</v>
      </c>
      <c r="AG6" s="26">
        <f t="shared" ca="1" si="0"/>
        <v>0.10585644879496446</v>
      </c>
      <c r="AH6" s="19">
        <f t="shared" ca="1" si="3"/>
        <v>0.52928224397482226</v>
      </c>
      <c r="AI6" s="19">
        <f ca="1">1/(2*SUM(AH$2:AH6)-1)</f>
        <v>0.1606729475100942</v>
      </c>
      <c r="AJ6" s="19">
        <f t="shared" si="4"/>
        <v>0.2</v>
      </c>
      <c r="AK6" s="19">
        <f t="shared" ca="1" si="5"/>
        <v>-4.9158815612382264E-2</v>
      </c>
      <c r="AL6" s="27"/>
    </row>
    <row r="7" spans="1:38" x14ac:dyDescent="0.45">
      <c r="A7" s="18" t="b">
        <f t="shared" si="6"/>
        <v>0</v>
      </c>
      <c r="B7" s="23">
        <f>Итог!E8</f>
        <v>5.4601377797666696E-2</v>
      </c>
      <c r="C7" s="23">
        <f t="shared" si="1"/>
        <v>5.4601377797666696E-2</v>
      </c>
      <c r="D7" s="37">
        <f t="shared" si="2"/>
        <v>0.49244719800538977</v>
      </c>
      <c r="E7" s="29">
        <f t="shared" si="7"/>
        <v>14.773415940161694</v>
      </c>
      <c r="F7" s="24">
        <f t="shared" si="8"/>
        <v>2.1505365344681198</v>
      </c>
      <c r="G7" s="24">
        <f t="shared" si="9"/>
        <v>2.9719223998435189</v>
      </c>
      <c r="H7" s="24">
        <f t="shared" si="11"/>
        <v>3.1310501743395762</v>
      </c>
      <c r="I7" s="24">
        <f t="shared" si="12"/>
        <v>3.4923182363355978</v>
      </c>
      <c r="J7" s="24">
        <f t="shared" ref="J7:J14" si="13">($AD$6/J$27)/((AD7-$AD$6)/(AF7-J$27))</f>
        <v>3.0275885951748807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0.88115392130292014</v>
      </c>
      <c r="AE7" s="30">
        <f t="shared" si="10"/>
        <v>-4.6766278925242599E-2</v>
      </c>
      <c r="AF7" s="20">
        <v>6</v>
      </c>
      <c r="AG7" s="26">
        <f t="shared" ca="1" si="0"/>
        <v>0.10366656295622623</v>
      </c>
      <c r="AH7" s="19">
        <f t="shared" ca="1" si="3"/>
        <v>0.62199937773735736</v>
      </c>
      <c r="AI7" s="19">
        <f ca="1">1/(2*SUM(AH$2:AH7)-1)</f>
        <v>0.13390785442332098</v>
      </c>
      <c r="AJ7" s="19">
        <f t="shared" si="4"/>
        <v>0.16666666666666666</v>
      </c>
      <c r="AK7" s="19">
        <f t="shared" ca="1" si="5"/>
        <v>-3.9310574692014807E-2</v>
      </c>
      <c r="AL7" s="27"/>
    </row>
    <row r="8" spans="1:38" x14ac:dyDescent="0.45">
      <c r="A8" s="18">
        <f t="shared" si="6"/>
        <v>8</v>
      </c>
      <c r="B8" s="23">
        <f>Итог!E9</f>
        <v>3.7961918327986434E-2</v>
      </c>
      <c r="C8" s="23">
        <f t="shared" si="1"/>
        <v>3.7961918327986434E-2</v>
      </c>
      <c r="D8" s="37">
        <f t="shared" si="2"/>
        <v>0.49210736290522306</v>
      </c>
      <c r="E8" s="29">
        <f t="shared" si="7"/>
        <v>20.668509242019368</v>
      </c>
      <c r="F8" s="24">
        <f t="shared" si="8"/>
        <v>2.430873000578146</v>
      </c>
      <c r="G8" s="24">
        <f t="shared" si="9"/>
        <v>3.3555252168326368</v>
      </c>
      <c r="H8" s="24">
        <f t="shared" si="11"/>
        <v>3.5439943141435664</v>
      </c>
      <c r="I8" s="24">
        <f t="shared" si="12"/>
        <v>3.8976925038245778</v>
      </c>
      <c r="J8" s="24">
        <f t="shared" si="13"/>
        <v>3.5718371237913642</v>
      </c>
      <c r="K8" s="24">
        <f>($AD$7/K$27)/((AD8-$AD$7)/(AF8-K$27))</f>
        <v>3.8685870828490767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0.91911583963090659</v>
      </c>
      <c r="AE8" s="30">
        <f t="shared" si="10"/>
        <v>-3.3983510016671881E-4</v>
      </c>
      <c r="AF8" s="20">
        <v>7</v>
      </c>
      <c r="AG8" s="26">
        <f t="shared" ca="1" si="0"/>
        <v>7.2074767249838453E-2</v>
      </c>
      <c r="AH8" s="19">
        <f t="shared" ca="1" si="3"/>
        <v>0.50452337074886922</v>
      </c>
      <c r="AI8" s="19">
        <f ca="1">1/(2*SUM(AH$2:AH8)-1)</f>
        <v>0.11796809048276483</v>
      </c>
      <c r="AJ8" s="19">
        <f t="shared" si="4"/>
        <v>0.14285714285714285</v>
      </c>
      <c r="AK8" s="19">
        <f t="shared" ca="1" si="5"/>
        <v>-2.9037227770107692E-2</v>
      </c>
      <c r="AL8" s="27"/>
    </row>
    <row r="9" spans="1:38" x14ac:dyDescent="0.45">
      <c r="A9" s="18">
        <f t="shared" si="6"/>
        <v>9</v>
      </c>
      <c r="B9" s="23">
        <f>Итог!E10</f>
        <v>1.4345230967042525E-2</v>
      </c>
      <c r="C9" s="23">
        <f t="shared" si="1"/>
        <v>2.1927530111749097E-2</v>
      </c>
      <c r="D9" s="37">
        <f t="shared" si="2"/>
        <v>0.54256288411755538</v>
      </c>
      <c r="E9" s="29">
        <f t="shared" si="7"/>
        <v>30.383521510583101</v>
      </c>
      <c r="F9" s="24">
        <f t="shared" si="8"/>
        <v>2.7440308039418597</v>
      </c>
      <c r="G9" s="24">
        <f t="shared" si="9"/>
        <v>3.8135353443161586</v>
      </c>
      <c r="H9" s="24">
        <f t="shared" si="11"/>
        <v>4.0744201427340947</v>
      </c>
      <c r="I9" s="24">
        <f t="shared" si="12"/>
        <v>4.5275628447669458</v>
      </c>
      <c r="J9" s="24">
        <f t="shared" si="13"/>
        <v>4.3316267547481413</v>
      </c>
      <c r="K9" s="24">
        <f>($AD$7/K$27)/((AD9-$AD$7)/(AF9-K$27))</f>
        <v>4.9043359292780462</v>
      </c>
      <c r="L9" s="24">
        <f>($AD$8/L$27)/((AD9-$AD$8)/(AF9-L$27))</f>
        <v>5.9880096907978526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0.94104336974265568</v>
      </c>
      <c r="AE9" s="30">
        <f t="shared" si="10"/>
        <v>5.0455521212332322E-2</v>
      </c>
      <c r="AF9" s="20">
        <v>8</v>
      </c>
      <c r="AG9" s="26">
        <f t="shared" ca="1" si="0"/>
        <v>4.163176411459206E-2</v>
      </c>
      <c r="AH9" s="19">
        <f t="shared" ca="1" si="3"/>
        <v>0.33305411291673648</v>
      </c>
      <c r="AI9" s="19">
        <f ca="1">1/(2*SUM(AH$2:AH9)-1)</f>
        <v>0.10937356846874909</v>
      </c>
      <c r="AJ9" s="19">
        <f t="shared" si="4"/>
        <v>0.125</v>
      </c>
      <c r="AK9" s="19">
        <f t="shared" ca="1" si="5"/>
        <v>-1.7858778892858189E-2</v>
      </c>
      <c r="AL9" s="27"/>
    </row>
    <row r="10" spans="1:38" x14ac:dyDescent="0.45">
      <c r="A10" s="18">
        <f t="shared" si="6"/>
        <v>10</v>
      </c>
      <c r="B10" s="23">
        <f>Итог!E11</f>
        <v>1.5908331705103397E-2</v>
      </c>
      <c r="C10" s="23">
        <f t="shared" si="1"/>
        <v>1.5908331705103397E-2</v>
      </c>
      <c r="D10" s="37">
        <f t="shared" si="2"/>
        <v>0.58837430418005054</v>
      </c>
      <c r="E10" s="29">
        <f t="shared" si="7"/>
        <v>42.362949900963642</v>
      </c>
      <c r="F10" s="24">
        <f t="shared" si="8"/>
        <v>3.063935217656649</v>
      </c>
      <c r="G10" s="24">
        <f t="shared" si="9"/>
        <v>4.2846197793826803</v>
      </c>
      <c r="H10" s="24">
        <f t="shared" si="11"/>
        <v>4.6202581320310436</v>
      </c>
      <c r="I10" s="24">
        <f t="shared" si="12"/>
        <v>5.1758083629591995</v>
      </c>
      <c r="J10" s="24">
        <f t="shared" si="13"/>
        <v>5.0709072453961026</v>
      </c>
      <c r="K10" s="24">
        <f>($AD$7/K$27)/((AD10-$AD$7)/(AF10-K$27))</f>
        <v>5.8125311824380486</v>
      </c>
      <c r="L10" s="24">
        <f>($AD$8/L$27)/((AD10-$AD$8)/(AF10-L$27))</f>
        <v>6.9406249256324211</v>
      </c>
      <c r="M10" s="24">
        <f>($AD$9/M$27)/((AD10-$AD$9)/(AF10-M$27))</f>
        <v>7.3942650554675033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0.9569517014477591</v>
      </c>
      <c r="AE10" s="30">
        <f t="shared" si="10"/>
        <v>4.5811420062495167E-2</v>
      </c>
      <c r="AF10" s="20">
        <v>9</v>
      </c>
      <c r="AG10" s="26">
        <f t="shared" ca="1" si="0"/>
        <v>3.020367134959194E-2</v>
      </c>
      <c r="AH10" s="19">
        <f t="shared" ca="1" si="3"/>
        <v>0.27183304214632747</v>
      </c>
      <c r="AI10" s="19">
        <f ca="1">1/(2*SUM(AH$2:AH10)-1)</f>
        <v>0.10323494022043944</v>
      </c>
      <c r="AJ10" s="19">
        <f t="shared" si="4"/>
        <v>0.1111111111111111</v>
      </c>
      <c r="AK10" s="19">
        <f t="shared" ca="1" si="5"/>
        <v>-8.8606922520056211E-3</v>
      </c>
      <c r="AL10" s="27"/>
    </row>
    <row r="11" spans="1:38" x14ac:dyDescent="0.45">
      <c r="A11" s="18">
        <f t="shared" si="6"/>
        <v>11</v>
      </c>
      <c r="B11" s="23">
        <f>Итог!E12</f>
        <v>2.1927530111749097E-2</v>
      </c>
      <c r="C11" s="23">
        <f t="shared" si="1"/>
        <v>1.4345230967042525E-2</v>
      </c>
      <c r="D11" s="37">
        <f t="shared" si="2"/>
        <v>0.59980062326712691</v>
      </c>
      <c r="E11" s="29">
        <f t="shared" si="7"/>
        <v>53.982056094041418</v>
      </c>
      <c r="F11" s="24">
        <f t="shared" si="8"/>
        <v>3.3769175166653276</v>
      </c>
      <c r="G11" s="24">
        <f t="shared" si="9"/>
        <v>4.7387119182296304</v>
      </c>
      <c r="H11" s="24">
        <f t="shared" si="11"/>
        <v>5.1354755178907698</v>
      </c>
      <c r="I11" s="24">
        <f t="shared" si="12"/>
        <v>5.7665901732105223</v>
      </c>
      <c r="J11" s="24">
        <f t="shared" si="13"/>
        <v>5.7104289135641171</v>
      </c>
      <c r="K11" s="24">
        <f>($AD$7/K$27)/((AD11-$AD$7)/(AF11-K$27))</f>
        <v>6.516710949517547</v>
      </c>
      <c r="L11" s="24">
        <f>($AD$8/L$27)/((AD11-$AD$8)/(AF11-L$27))</f>
        <v>7.5488413024347292</v>
      </c>
      <c r="M11" s="24">
        <f>($AD$9/M$27)/((AD11-$AD$9)/(AF11-M$27))</f>
        <v>7.7763020833333236</v>
      </c>
      <c r="N11" s="24">
        <f>($AD$10/N$27)/((AD11-$AD$10)/(AF11-N$27))</f>
        <v>7.4120777191954605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0.97129693241480164</v>
      </c>
      <c r="AE11" s="30">
        <f t="shared" si="10"/>
        <v>1.1426319087076364E-2</v>
      </c>
      <c r="AF11" s="20">
        <v>10</v>
      </c>
      <c r="AG11" s="26">
        <f t="shared" ca="1" si="0"/>
        <v>2.7235957207476725E-2</v>
      </c>
      <c r="AH11" s="19">
        <f t="shared" ca="1" si="3"/>
        <v>0.27235957207476724</v>
      </c>
      <c r="AI11" s="19">
        <f ca="1">1/(2*SUM(AH$2:AH11)-1)</f>
        <v>9.7738697581503498E-2</v>
      </c>
      <c r="AJ11" s="19">
        <f t="shared" si="4"/>
        <v>0.1</v>
      </c>
      <c r="AK11" s="19">
        <f t="shared" ca="1" si="5"/>
        <v>-2.5125582427738976E-3</v>
      </c>
      <c r="AL11" s="27"/>
    </row>
    <row r="12" spans="1:38" x14ac:dyDescent="0.45">
      <c r="A12" s="18" t="b">
        <f t="shared" si="6"/>
        <v>0</v>
      </c>
      <c r="B12" s="23">
        <f>Итог!E13</f>
        <v>6.1452549177796406E-3</v>
      </c>
      <c r="C12" s="23">
        <f t="shared" si="1"/>
        <v>1.1603501849879301E-2</v>
      </c>
      <c r="D12" s="37">
        <f t="shared" si="2"/>
        <v>0.61537549991908647</v>
      </c>
      <c r="E12" s="29">
        <f t="shared" si="7"/>
        <v>67.691304991099514</v>
      </c>
      <c r="F12" s="24">
        <f t="shared" si="8"/>
        <v>3.691483757682176</v>
      </c>
      <c r="G12" s="24">
        <f t="shared" si="9"/>
        <v>5.1954545454545435</v>
      </c>
      <c r="H12" s="24">
        <f t="shared" si="11"/>
        <v>5.6529492180987591</v>
      </c>
      <c r="I12" s="24">
        <f t="shared" si="12"/>
        <v>6.3596368715083758</v>
      </c>
      <c r="J12" s="24">
        <f t="shared" si="13"/>
        <v>6.3439490445859832</v>
      </c>
      <c r="K12" s="24">
        <f>($AD$7/K$27)/((AD12-$AD$7)/(AF12-K$27))</f>
        <v>7.2169051601313194</v>
      </c>
      <c r="L12" s="24">
        <f>($AD$8/L$27)/((AD12-$AD$8)/(AF12-L$27))</f>
        <v>8.2341050254093648</v>
      </c>
      <c r="M12" s="24">
        <f>($AD$9/M$27)/((AD12-$AD$9)/(AF12-M$27))</f>
        <v>8.4308650805601388</v>
      </c>
      <c r="N12" s="24">
        <f>($AD$10/N$27)/((AD12-$AD$10)/(AF12-N$27))</f>
        <v>8.1952338542088157</v>
      </c>
      <c r="O12" s="24">
        <f>($AD$11/O$27)/((AD12-$AD$11)/(AF12-O$27))</f>
        <v>8.3707224334600419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0.98290043426468099</v>
      </c>
      <c r="AE12" s="30">
        <f t="shared" si="10"/>
        <v>1.5574876651959557E-2</v>
      </c>
      <c r="AF12" s="20">
        <v>11</v>
      </c>
      <c r="AG12" s="26">
        <f t="shared" ca="1" si="0"/>
        <v>2.2030490869492377E-2</v>
      </c>
      <c r="AH12" s="19">
        <f t="shared" ca="1" si="3"/>
        <v>0.24233539956441616</v>
      </c>
      <c r="AI12" s="19">
        <f ca="1">1/(2*SUM(AH$2:AH12)-1)</f>
        <v>9.3318116440497784E-2</v>
      </c>
      <c r="AJ12" s="19">
        <f t="shared" si="4"/>
        <v>9.0909090909090912E-2</v>
      </c>
      <c r="AK12" s="19">
        <f t="shared" ca="1" si="5"/>
        <v>2.6499280845475592E-3</v>
      </c>
      <c r="AL12" s="27"/>
    </row>
    <row r="13" spans="1:38" x14ac:dyDescent="0.45">
      <c r="A13" s="18">
        <f t="shared" si="6"/>
        <v>13</v>
      </c>
      <c r="B13" s="23">
        <f>Итог!E14</f>
        <v>1.1603501849879301E-2</v>
      </c>
      <c r="C13" s="23">
        <f t="shared" si="1"/>
        <v>1.0954310817539503E-2</v>
      </c>
      <c r="D13" s="37">
        <f t="shared" si="2"/>
        <v>0.6101156790988137</v>
      </c>
      <c r="E13" s="29">
        <f t="shared" si="7"/>
        <v>80.535269641043413</v>
      </c>
      <c r="F13" s="24">
        <f t="shared" si="8"/>
        <v>3.9996022068870087</v>
      </c>
      <c r="G13" s="24">
        <f t="shared" si="9"/>
        <v>5.6373620443077233</v>
      </c>
      <c r="H13" s="24">
        <f t="shared" si="11"/>
        <v>6.145873209210599</v>
      </c>
      <c r="I13" s="24">
        <f t="shared" si="12"/>
        <v>6.9112178581520167</v>
      </c>
      <c r="J13" s="24">
        <f t="shared" si="13"/>
        <v>6.9166666666666616</v>
      </c>
      <c r="K13" s="24">
        <f t="shared" ref="K13:K26" si="14">($AD$7/K$27)/((AD13-$AD$7)/(AF13-K$27))</f>
        <v>7.8185224540014477</v>
      </c>
      <c r="L13" s="24">
        <f t="shared" ref="L13:L26" si="15">($AD$8/L$27)/((AD13-$AD$8)/(AF13-L$27))</f>
        <v>8.7840638026166697</v>
      </c>
      <c r="M13" s="24">
        <f t="shared" ref="M13:M26" si="16">($AD$9/M$27)/((AD13-$AD$9)/(AF13-M$27))</f>
        <v>8.9094760711301912</v>
      </c>
      <c r="N13" s="24">
        <f t="shared" ref="N13:N26" si="17">($AD$10/N$27)/((AD13-$AD$10)/(AF13-N$27))</f>
        <v>8.6438371762026609</v>
      </c>
      <c r="O13" s="24">
        <f>($AD$11/O$27)/((AD13-$AD$11)/(AF13-O$27))</f>
        <v>8.6116233584800046</v>
      </c>
      <c r="P13" s="24">
        <f>($AD$12/P$27)/((AD13-$AD$12)/(AF13-P$27))</f>
        <v>8.1570247933884303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0.99385474508222049</v>
      </c>
      <c r="AE13" s="30">
        <f t="shared" si="10"/>
        <v>-5.2598208202727648E-3</v>
      </c>
      <c r="AF13" s="20">
        <v>12</v>
      </c>
      <c r="AG13" s="26">
        <f t="shared" ref="AG13:AG26" ca="1" si="18">C13/SUM(INDIRECT("C$2:C$"&amp;$A$28))</f>
        <v>2.0797932173371947E-2</v>
      </c>
      <c r="AH13" s="19">
        <f t="shared" ca="1" si="3"/>
        <v>0.24957518608046336</v>
      </c>
      <c r="AI13" s="19">
        <f ca="1">1/(2*SUM(AH$2:AH13)-1)</f>
        <v>8.9164838541711131E-2</v>
      </c>
      <c r="AJ13" s="19">
        <f t="shared" si="4"/>
        <v>8.3333333333333329E-2</v>
      </c>
      <c r="AK13" s="19">
        <f t="shared" ca="1" si="5"/>
        <v>6.3616420455030569E-3</v>
      </c>
      <c r="AL13" s="27"/>
    </row>
    <row r="14" spans="1:38" x14ac:dyDescent="0.45">
      <c r="A14" s="18">
        <f t="shared" si="6"/>
        <v>14</v>
      </c>
      <c r="B14" s="23">
        <f>Итог!E15</f>
        <v>1.0954310817539503E-2</v>
      </c>
      <c r="C14" s="23">
        <f t="shared" si="1"/>
        <v>6.1452549177796406E-3</v>
      </c>
      <c r="D14" s="37">
        <f t="shared" si="2"/>
        <v>0.67094315155008788</v>
      </c>
      <c r="E14" s="29">
        <f t="shared" si="7"/>
        <v>104.66713164181371</v>
      </c>
      <c r="F14" s="24">
        <f t="shared" si="8"/>
        <v>4.326721720562885</v>
      </c>
      <c r="G14" s="24">
        <f t="shared" si="9"/>
        <v>6.1205838094096618</v>
      </c>
      <c r="H14" s="24">
        <f t="shared" si="11"/>
        <v>6.7024048983516078</v>
      </c>
      <c r="I14" s="24">
        <f t="shared" si="12"/>
        <v>7.5666575003437293</v>
      </c>
      <c r="J14" s="24">
        <f t="shared" si="13"/>
        <v>7.6246956648133928</v>
      </c>
      <c r="K14" s="24">
        <f t="shared" si="14"/>
        <v>8.6499522698345235</v>
      </c>
      <c r="L14" s="24">
        <f t="shared" si="15"/>
        <v>9.7400229319499765</v>
      </c>
      <c r="M14" s="24">
        <f t="shared" si="16"/>
        <v>9.9760129356424763</v>
      </c>
      <c r="N14" s="24">
        <f t="shared" si="17"/>
        <v>9.879876362453194</v>
      </c>
      <c r="O14" s="24">
        <f t="shared" ref="O14:O26" si="19">($AD$11/O$27)/((AD14-$AD$11)/(AF14-O$27))</f>
        <v>10.151844532279265</v>
      </c>
      <c r="P14" s="24">
        <f>($AD$12/P$27)/((AD14-$AD$12)/(AF14-P$27))</f>
        <v>10.451094058908234</v>
      </c>
      <c r="Q14" s="24">
        <f>($AD$13/Q$27)/((AD14-$AD$13)/(AF14-Q$27))</f>
        <v>13.477264957264762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1.0000000000000002</v>
      </c>
      <c r="AE14" s="30">
        <f t="shared" si="10"/>
        <v>6.0827472451274178E-2</v>
      </c>
      <c r="AF14" s="20">
        <v>13</v>
      </c>
      <c r="AG14" s="26">
        <f t="shared" ca="1" si="18"/>
        <v>1.1667424550654573E-2</v>
      </c>
      <c r="AH14" s="19">
        <f t="shared" ca="1" si="3"/>
        <v>0.15167651915850944</v>
      </c>
      <c r="AI14" s="19">
        <f ca="1">1/(2*SUM(AH$2:AH14)-1)</f>
        <v>8.6816586636857221E-2</v>
      </c>
      <c r="AJ14" s="19">
        <f t="shared" si="4"/>
        <v>7.6923076923076927E-2</v>
      </c>
      <c r="AK14" s="19">
        <f t="shared" ca="1" si="5"/>
        <v>1.0717968856595317E-2</v>
      </c>
      <c r="AL14" s="27"/>
    </row>
    <row r="15" spans="1:38" x14ac:dyDescent="0.45">
      <c r="A15" s="18">
        <f t="shared" si="6"/>
        <v>15</v>
      </c>
      <c r="B15" s="23">
        <f>Итог!E16</f>
        <v>2E-3</v>
      </c>
      <c r="C15" s="23">
        <f t="shared" si="1"/>
        <v>2E-3</v>
      </c>
      <c r="D15" s="37">
        <f t="shared" si="2"/>
        <v>0.90738793531577988</v>
      </c>
      <c r="E15" s="29">
        <f t="shared" si="7"/>
        <v>165.14460422747192</v>
      </c>
      <c r="F15" s="24">
        <f t="shared" ref="F15:F26" si="20">(AD$2/F$27)/((AD15-AD$2)/(AF15-F$27))</f>
        <v>4.6745618189458762</v>
      </c>
      <c r="G15" s="24">
        <f t="shared" ref="G15:G26" si="21">(AD$3/G$27)/((AD15-AD$3)/(AF15-G$27))</f>
        <v>6.6489044642405535</v>
      </c>
      <c r="H15" s="24">
        <f t="shared" ref="H15:H26" si="22">(AD$4/H$27)/((AD15-AD$4)/(AF15-H$27))</f>
        <v>7.3285171403982963</v>
      </c>
      <c r="I15" s="24">
        <f t="shared" ref="I15:I26" si="23">($AD$5/I$27)/((AD15-$AD$5)/(AF15-I$27))</f>
        <v>8.3346695811316973</v>
      </c>
      <c r="J15" s="24">
        <f t="shared" ref="J15:J26" si="24">($AD$6/J$27)/((AD15-$AD$6)/(AF15-J$27))</f>
        <v>8.4800008391914385</v>
      </c>
      <c r="K15" s="24">
        <f t="shared" si="14"/>
        <v>9.7220522811961771</v>
      </c>
      <c r="L15" s="24">
        <f t="shared" si="15"/>
        <v>11.089161494041415</v>
      </c>
      <c r="M15" s="24">
        <f t="shared" si="16"/>
        <v>11.578437396019826</v>
      </c>
      <c r="N15" s="24">
        <f t="shared" si="17"/>
        <v>11.801551917018964</v>
      </c>
      <c r="O15" s="24">
        <f t="shared" si="19"/>
        <v>12.654070212620018</v>
      </c>
      <c r="P15" s="24">
        <f t="shared" ref="P15:P26" si="25">($AD$12/P$27)/((AD15-$AD$12)/(AF15-P$27))</f>
        <v>14.035070666750842</v>
      </c>
      <c r="Q15" s="24">
        <f t="shared" ref="Q15:Q26" si="26">($AD$13/Q$27)/((AD15-$AD$13)/(AF15-Q$27))</f>
        <v>20.336067954378393</v>
      </c>
      <c r="R15" s="24">
        <f>($AD$14/R$27)/((AD15-$AD$14)/(AF15-R$27))</f>
        <v>38.461538461538439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1.0020000000000002</v>
      </c>
      <c r="AE15" s="30">
        <f t="shared" si="10"/>
        <v>0.236444783765692</v>
      </c>
      <c r="AF15" s="20">
        <v>14</v>
      </c>
      <c r="AG15" s="26">
        <f t="shared" ca="1" si="18"/>
        <v>3.7972141780149822E-3</v>
      </c>
      <c r="AH15" s="19">
        <f t="shared" ca="1" si="3"/>
        <v>5.3160998492209753E-2</v>
      </c>
      <c r="AI15" s="19">
        <f ca="1">1/(2*SUM(AH$2:AH15)-1)</f>
        <v>8.6022554342524704E-2</v>
      </c>
      <c r="AJ15" s="19">
        <f t="shared" si="4"/>
        <v>7.1428571428571425E-2</v>
      </c>
      <c r="AK15" s="19">
        <f t="shared" ca="1" si="5"/>
        <v>1.5716596984257376E-2</v>
      </c>
      <c r="AL15" s="27"/>
    </row>
    <row r="16" spans="1:38" x14ac:dyDescent="0.45">
      <c r="A16" s="18">
        <f t="shared" si="6"/>
        <v>16</v>
      </c>
      <c r="B16" s="23">
        <f>Итог!E17</f>
        <v>1E-3</v>
      </c>
      <c r="C16" s="23">
        <f t="shared" si="1"/>
        <v>1E-3</v>
      </c>
      <c r="D16" s="37">
        <f t="shared" si="2"/>
        <v>1.2967663247126289</v>
      </c>
      <c r="E16" s="29">
        <f t="shared" si="7"/>
        <v>272.32092818965202</v>
      </c>
      <c r="F16" s="24">
        <f t="shared" si="20"/>
        <v>5.0273220851523863</v>
      </c>
      <c r="G16" s="24">
        <f t="shared" si="21"/>
        <v>7.1878569958674952</v>
      </c>
      <c r="H16" s="24">
        <f t="shared" si="22"/>
        <v>7.9708914757306903</v>
      </c>
      <c r="I16" s="24">
        <f t="shared" si="23"/>
        <v>9.1286531299102052</v>
      </c>
      <c r="J16" s="24">
        <f t="shared" si="24"/>
        <v>9.3688235571688399</v>
      </c>
      <c r="K16" s="24">
        <f t="shared" si="14"/>
        <v>10.847545494183025</v>
      </c>
      <c r="L16" s="24">
        <f t="shared" si="15"/>
        <v>12.522246128630744</v>
      </c>
      <c r="M16" s="24">
        <f t="shared" si="16"/>
        <v>13.290150628022818</v>
      </c>
      <c r="N16" s="24">
        <f t="shared" si="17"/>
        <v>13.854318639838757</v>
      </c>
      <c r="O16" s="24">
        <f t="shared" si="19"/>
        <v>15.31865851474071</v>
      </c>
      <c r="P16" s="24">
        <f t="shared" si="25"/>
        <v>17.782391144130681</v>
      </c>
      <c r="Q16" s="24">
        <f t="shared" si="26"/>
        <v>27.16859054278606</v>
      </c>
      <c r="R16" s="24">
        <f>($AD$14/R$27)/((AD16-$AD$14)/(AF16-R$27))</f>
        <v>51.282051282053146</v>
      </c>
      <c r="S16" s="24">
        <f>($AD$15/S$27)/((AD16-$AD$15)/(AF16-S$27))</f>
        <v>71.571428571436471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1.0030000000000001</v>
      </c>
      <c r="AE16" s="30">
        <f t="shared" si="10"/>
        <v>0.38937838939684899</v>
      </c>
      <c r="AF16" s="20">
        <v>15</v>
      </c>
      <c r="AG16" s="26">
        <f t="shared" ca="1" si="18"/>
        <v>1.8986070890074911E-3</v>
      </c>
      <c r="AH16" s="19">
        <f t="shared" ca="1" si="3"/>
        <v>2.8479106335112366E-2</v>
      </c>
      <c r="AI16" s="19">
        <f ca="1">1/(2*SUM(AH$2:AH16)-1)</f>
        <v>8.5603125483755857E-2</v>
      </c>
      <c r="AJ16" s="19">
        <f t="shared" si="4"/>
        <v>6.6666666666666666E-2</v>
      </c>
      <c r="AK16" s="19">
        <f t="shared" ca="1" si="5"/>
        <v>2.0289063018309846E-2</v>
      </c>
      <c r="AL16" s="27"/>
    </row>
    <row r="17" spans="1:38" x14ac:dyDescent="0.45">
      <c r="A17" s="18">
        <f t="shared" si="6"/>
        <v>17</v>
      </c>
      <c r="B17" s="23">
        <f>Итог!E18</f>
        <v>1E-3</v>
      </c>
      <c r="C17" s="23">
        <f t="shared" si="1"/>
        <v>1E-3</v>
      </c>
      <c r="D17" s="37">
        <f t="shared" si="2"/>
        <v>1.5262480958219267</v>
      </c>
      <c r="E17" s="29">
        <f t="shared" si="7"/>
        <v>366.29954299726239</v>
      </c>
      <c r="F17" s="24">
        <f t="shared" si="20"/>
        <v>5.3791276439893414</v>
      </c>
      <c r="G17" s="24">
        <f t="shared" si="21"/>
        <v>7.724551179704064</v>
      </c>
      <c r="H17" s="24">
        <f t="shared" si="22"/>
        <v>8.6094438184779243</v>
      </c>
      <c r="I17" s="24">
        <f t="shared" si="23"/>
        <v>9.9158272800305394</v>
      </c>
      <c r="J17" s="24">
        <f t="shared" si="24"/>
        <v>10.247628405794551</v>
      </c>
      <c r="K17" s="24">
        <f t="shared" si="14"/>
        <v>11.954715074459349</v>
      </c>
      <c r="L17" s="24">
        <f t="shared" si="15"/>
        <v>13.921565108276727</v>
      </c>
      <c r="M17" s="24">
        <f t="shared" si="16"/>
        <v>14.947486323457989</v>
      </c>
      <c r="N17" s="24">
        <f t="shared" si="17"/>
        <v>15.81982326026646</v>
      </c>
      <c r="O17" s="24">
        <f t="shared" si="19"/>
        <v>17.820290342201734</v>
      </c>
      <c r="P17" s="24">
        <f t="shared" si="25"/>
        <v>21.174508057191971</v>
      </c>
      <c r="Q17" s="24">
        <f t="shared" si="26"/>
        <v>32.654173572990416</v>
      </c>
      <c r="R17" s="24">
        <f t="shared" ref="R17:R26" si="27">($AD$14/R$27)/((AD17-$AD$14)/(AF17-R$27))</f>
        <v>57.692307692310862</v>
      </c>
      <c r="S17" s="24">
        <f t="shared" ref="S17:S26" si="28">($AD$15/S$27)/((AD17-$AD$15)/(AF17-S$27))</f>
        <v>71.571428571436471</v>
      </c>
      <c r="T17" s="24">
        <f>($AD$16/T$27)/((AD17-$AD$16)/(AF17-T$27))</f>
        <v>66.866666666674035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1.004</v>
      </c>
      <c r="AE17" s="30">
        <f t="shared" si="10"/>
        <v>0.22948177110929779</v>
      </c>
      <c r="AF17" s="20">
        <v>16</v>
      </c>
      <c r="AG17" s="26">
        <f t="shared" ca="1" si="18"/>
        <v>1.8986070890074911E-3</v>
      </c>
      <c r="AH17" s="19">
        <f t="shared" ca="1" si="3"/>
        <v>3.0377713424119858E-2</v>
      </c>
      <c r="AI17" s="19">
        <f ca="1">1/(2*SUM(AH$2:AH17)-1)</f>
        <v>8.5160219578644503E-2</v>
      </c>
      <c r="AJ17" s="19">
        <f t="shared" si="4"/>
        <v>6.25E-2</v>
      </c>
      <c r="AK17" s="19">
        <f t="shared" ca="1" si="5"/>
        <v>2.4170900883887469E-2</v>
      </c>
      <c r="AL17" s="27"/>
    </row>
    <row r="18" spans="1:38" x14ac:dyDescent="0.45">
      <c r="A18" s="18">
        <f t="shared" si="6"/>
        <v>18</v>
      </c>
      <c r="B18" s="23">
        <f>Итог!E19</f>
        <v>1E-3</v>
      </c>
      <c r="C18" s="23">
        <f t="shared" si="1"/>
        <v>1E-3</v>
      </c>
      <c r="D18" s="37">
        <f t="shared" si="2"/>
        <v>1.6615805558561827</v>
      </c>
      <c r="E18" s="29">
        <f t="shared" si="7"/>
        <v>451.9499111928817</v>
      </c>
      <c r="F18" s="24">
        <f t="shared" si="20"/>
        <v>5.7299823659370217</v>
      </c>
      <c r="G18" s="24">
        <f t="shared" si="21"/>
        <v>8.2590011806479708</v>
      </c>
      <c r="H18" s="24">
        <f t="shared" si="22"/>
        <v>9.2442081775486411</v>
      </c>
      <c r="I18" s="24">
        <f t="shared" si="23"/>
        <v>10.696279256085354</v>
      </c>
      <c r="J18" s="24">
        <f t="shared" si="24"/>
        <v>11.116583802196191</v>
      </c>
      <c r="K18" s="24">
        <f t="shared" si="14"/>
        <v>13.044004886689335</v>
      </c>
      <c r="L18" s="24">
        <f t="shared" si="15"/>
        <v>15.288297893364085</v>
      </c>
      <c r="M18" s="24">
        <f t="shared" si="16"/>
        <v>16.552995157822888</v>
      </c>
      <c r="N18" s="24">
        <f t="shared" si="17"/>
        <v>17.703514177414309</v>
      </c>
      <c r="O18" s="24">
        <f t="shared" si="19"/>
        <v>20.173470885747019</v>
      </c>
      <c r="P18" s="24">
        <f t="shared" si="25"/>
        <v>24.259640031844292</v>
      </c>
      <c r="Q18" s="24">
        <f t="shared" si="26"/>
        <v>37.155376601001578</v>
      </c>
      <c r="R18" s="24">
        <f t="shared" si="27"/>
        <v>61.538461538465597</v>
      </c>
      <c r="S18" s="24">
        <f t="shared" si="28"/>
        <v>71.571428571436471</v>
      </c>
      <c r="T18" s="24">
        <f t="shared" ref="T18:T26" si="29">($AD$16/T$27)/((AD18-$AD$16)/(AF18-T$27))</f>
        <v>66.866666666674035</v>
      </c>
      <c r="U18" s="24">
        <f>($AD$17/U$27)/((AD18-$AD$17)/(AF18-U$27))</f>
        <v>62.750000000006914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1.0049999999999999</v>
      </c>
      <c r="AE18" s="30">
        <f t="shared" si="10"/>
        <v>0.13533246003425603</v>
      </c>
      <c r="AF18" s="20">
        <v>17</v>
      </c>
      <c r="AG18" s="26">
        <f t="shared" ca="1" si="18"/>
        <v>1.8986070890074911E-3</v>
      </c>
      <c r="AH18" s="19">
        <f t="shared" ca="1" si="3"/>
        <v>3.227632051312735E-2</v>
      </c>
      <c r="AI18" s="19">
        <f ca="1">1/(2*SUM(AH$2:AH18)-1)</f>
        <v>8.4694626362205538E-2</v>
      </c>
      <c r="AJ18" s="19">
        <f t="shared" si="4"/>
        <v>5.8823529411764705E-2</v>
      </c>
      <c r="AK18" s="19">
        <f t="shared" ca="1" si="5"/>
        <v>2.7488040509843385E-2</v>
      </c>
      <c r="AL18" s="27"/>
    </row>
    <row r="19" spans="1:38" x14ac:dyDescent="0.45">
      <c r="A19" s="18">
        <f t="shared" si="6"/>
        <v>19</v>
      </c>
      <c r="B19" s="23">
        <f>Итог!E20</f>
        <v>1E-3</v>
      </c>
      <c r="C19" s="23">
        <f t="shared" si="1"/>
        <v>1E-3</v>
      </c>
      <c r="D19" s="37">
        <f t="shared" si="2"/>
        <v>1.7364166866530812</v>
      </c>
      <c r="E19" s="29">
        <f t="shared" si="7"/>
        <v>531.34350611584284</v>
      </c>
      <c r="F19" s="24">
        <f t="shared" si="20"/>
        <v>6.0798901005821859</v>
      </c>
      <c r="G19" s="24">
        <f t="shared" si="21"/>
        <v>8.7912210453832387</v>
      </c>
      <c r="H19" s="24">
        <f t="shared" si="22"/>
        <v>9.8752181595533184</v>
      </c>
      <c r="I19" s="24">
        <f t="shared" si="23"/>
        <v>11.47009479927007</v>
      </c>
      <c r="J19" s="24">
        <f t="shared" si="24"/>
        <v>11.975854409374566</v>
      </c>
      <c r="K19" s="24">
        <f t="shared" si="14"/>
        <v>14.115844574356371</v>
      </c>
      <c r="L19" s="24">
        <f t="shared" si="15"/>
        <v>16.623569643913473</v>
      </c>
      <c r="M19" s="24">
        <f t="shared" si="16"/>
        <v>18.109070737168121</v>
      </c>
      <c r="N19" s="24">
        <f t="shared" si="17"/>
        <v>19.510395461088677</v>
      </c>
      <c r="O19" s="24">
        <f t="shared" si="19"/>
        <v>22.391033415826044</v>
      </c>
      <c r="P19" s="24">
        <f t="shared" si="25"/>
        <v>27.077655991416307</v>
      </c>
      <c r="Q19" s="24">
        <f t="shared" si="26"/>
        <v>40.915351378394227</v>
      </c>
      <c r="R19" s="24">
        <f t="shared" si="27"/>
        <v>64.102564102568806</v>
      </c>
      <c r="S19" s="24">
        <f t="shared" si="28"/>
        <v>71.571428571436471</v>
      </c>
      <c r="T19" s="24">
        <f t="shared" si="29"/>
        <v>66.866666666674035</v>
      </c>
      <c r="U19" s="24">
        <f>($AD$17/U$27)/(($AD19-$AD$17)/($AF19-U$27))</f>
        <v>62.750000000006914</v>
      </c>
      <c r="V19" s="24">
        <f>($AD$18/V$27)/(($AD19-$AD$18)/($AF19-V$27))</f>
        <v>59.117647058830038</v>
      </c>
      <c r="W19" s="24"/>
      <c r="X19" s="24"/>
      <c r="Y19" s="24"/>
      <c r="Z19" s="24"/>
      <c r="AA19" s="24"/>
      <c r="AB19" s="24"/>
      <c r="AC19" s="24"/>
      <c r="AD19" s="26">
        <f>SUM(C$1:C19)</f>
        <v>1.0059999999999998</v>
      </c>
      <c r="AE19" s="30">
        <f t="shared" si="10"/>
        <v>7.4836130796898548E-2</v>
      </c>
      <c r="AF19" s="20">
        <v>18</v>
      </c>
      <c r="AG19" s="26">
        <f t="shared" ca="1" si="18"/>
        <v>1.8986070890074911E-3</v>
      </c>
      <c r="AH19" s="19">
        <f t="shared" ca="1" si="3"/>
        <v>3.4174927602134843E-2</v>
      </c>
      <c r="AI19" s="19">
        <f ca="1">1/(2*SUM(AH$2:AH19)-1)</f>
        <v>8.4207162429108792E-2</v>
      </c>
      <c r="AJ19" s="19">
        <f t="shared" si="4"/>
        <v>5.5555555555555552E-2</v>
      </c>
      <c r="AK19" s="19">
        <f t="shared" ca="1" si="5"/>
        <v>3.0336995513174019E-2</v>
      </c>
      <c r="AL19" s="27"/>
    </row>
    <row r="20" spans="1:38" x14ac:dyDescent="0.45">
      <c r="A20" s="18">
        <f t="shared" si="6"/>
        <v>20</v>
      </c>
      <c r="B20" s="23">
        <f>Итог!E21</f>
        <v>1E-3</v>
      </c>
      <c r="C20" s="23">
        <f t="shared" si="1"/>
        <v>1E-3</v>
      </c>
      <c r="D20" s="37">
        <f t="shared" si="2"/>
        <v>1.770923454559225</v>
      </c>
      <c r="E20" s="29">
        <f t="shared" si="7"/>
        <v>605.65582145925498</v>
      </c>
      <c r="F20" s="24">
        <f t="shared" si="20"/>
        <v>6.4288546767588608</v>
      </c>
      <c r="G20" s="24">
        <f t="shared" si="21"/>
        <v>9.3212247036108433</v>
      </c>
      <c r="H20" s="24">
        <f t="shared" si="22"/>
        <v>10.502506974735322</v>
      </c>
      <c r="I20" s="24">
        <f t="shared" si="23"/>
        <v>12.23735819878385</v>
      </c>
      <c r="J20" s="24">
        <f t="shared" si="24"/>
        <v>12.825601240226359</v>
      </c>
      <c r="K20" s="24">
        <f t="shared" si="14"/>
        <v>15.170650124785857</v>
      </c>
      <c r="L20" s="24">
        <f t="shared" si="15"/>
        <v>17.9284543088961</v>
      </c>
      <c r="M20" s="24">
        <f t="shared" si="16"/>
        <v>19.617961505122185</v>
      </c>
      <c r="N20" s="24">
        <f t="shared" si="17"/>
        <v>21.245071241841181</v>
      </c>
      <c r="O20" s="24">
        <f t="shared" si="19"/>
        <v>24.484373424980948</v>
      </c>
      <c r="P20" s="24">
        <f t="shared" si="25"/>
        <v>29.661807491311205</v>
      </c>
      <c r="Q20" s="24">
        <f t="shared" si="26"/>
        <v>44.103260448288616</v>
      </c>
      <c r="R20" s="24">
        <f t="shared" si="27"/>
        <v>65.934065934071114</v>
      </c>
      <c r="S20" s="24">
        <f t="shared" si="28"/>
        <v>71.571428571436471</v>
      </c>
      <c r="T20" s="24">
        <f t="shared" si="29"/>
        <v>66.866666666674035</v>
      </c>
      <c r="U20" s="24">
        <f t="shared" ref="U20:U26" si="30">($AD$17/U$27)/((AD20-$AD$17)/(AF20-U$27))</f>
        <v>62.750000000006914</v>
      </c>
      <c r="V20" s="24">
        <f t="shared" ref="V20:V26" si="31">($AD$18/V$27)/(($AD20-$AD$18)/($AF20-V$27))</f>
        <v>59.117647058830038</v>
      </c>
      <c r="W20" s="24">
        <f>($AD$19/W$27)/(($AD20-$AD$19)/($AF20-W$27))</f>
        <v>55.888888888895032</v>
      </c>
      <c r="X20" s="24"/>
      <c r="Y20" s="24"/>
      <c r="Z20" s="24"/>
      <c r="AA20" s="24"/>
      <c r="AB20" s="24"/>
      <c r="AC20" s="24"/>
      <c r="AD20" s="26">
        <f>SUM(C$1:C20)</f>
        <v>1.0069999999999997</v>
      </c>
      <c r="AE20" s="30">
        <f t="shared" si="10"/>
        <v>3.4506767906143709E-2</v>
      </c>
      <c r="AF20" s="20">
        <v>19</v>
      </c>
      <c r="AG20" s="26">
        <f t="shared" ca="1" si="18"/>
        <v>1.8986070890074911E-3</v>
      </c>
      <c r="AH20" s="19">
        <f t="shared" ca="1" si="3"/>
        <v>3.6073534691142328E-2</v>
      </c>
      <c r="AI20" s="19">
        <f ca="1">1/(2*SUM(AH$2:AH20)-1)</f>
        <v>8.3698667912753807E-2</v>
      </c>
      <c r="AJ20" s="19">
        <f t="shared" si="4"/>
        <v>5.2631578947368418E-2</v>
      </c>
      <c r="AK20" s="19">
        <f t="shared" ca="1" si="5"/>
        <v>3.2793038352351242E-2</v>
      </c>
      <c r="AL20" s="27"/>
    </row>
    <row r="21" spans="1:38" x14ac:dyDescent="0.45">
      <c r="A21" s="18" t="b">
        <f t="shared" si="6"/>
        <v>0</v>
      </c>
      <c r="B21" s="23">
        <f>Итог!E22</f>
        <v>1E-3</v>
      </c>
      <c r="C21" s="23">
        <f t="shared" si="1"/>
        <v>1E-3</v>
      </c>
      <c r="D21" s="37">
        <f t="shared" si="2"/>
        <v>1.7780762137335315</v>
      </c>
      <c r="E21" s="29">
        <f t="shared" si="7"/>
        <v>675.66896121874197</v>
      </c>
      <c r="F21" s="24">
        <f t="shared" si="20"/>
        <v>6.7768799026879991</v>
      </c>
      <c r="G21" s="24">
        <f t="shared" si="21"/>
        <v>9.8490259692639928</v>
      </c>
      <c r="H21" s="24">
        <f t="shared" si="22"/>
        <v>11.126107442797318</v>
      </c>
      <c r="I21" s="24">
        <f t="shared" si="23"/>
        <v>12.99815232243634</v>
      </c>
      <c r="J21" s="24">
        <f t="shared" si="24"/>
        <v>13.665981758127094</v>
      </c>
      <c r="K21" s="24">
        <f t="shared" si="14"/>
        <v>16.208824407441611</v>
      </c>
      <c r="L21" s="24">
        <f t="shared" si="15"/>
        <v>19.203977507008503</v>
      </c>
      <c r="M21" s="24">
        <f t="shared" si="16"/>
        <v>21.081781582924886</v>
      </c>
      <c r="N21" s="24">
        <f t="shared" si="17"/>
        <v>22.911784883601836</v>
      </c>
      <c r="O21" s="24">
        <f t="shared" si="19"/>
        <v>26.463644494023669</v>
      </c>
      <c r="P21" s="24">
        <f t="shared" si="25"/>
        <v>32.040046942595765</v>
      </c>
      <c r="Q21" s="24">
        <f t="shared" si="26"/>
        <v>46.840430512286794</v>
      </c>
      <c r="R21" s="24">
        <f t="shared" si="27"/>
        <v>67.307692307697877</v>
      </c>
      <c r="S21" s="24">
        <f t="shared" si="28"/>
        <v>71.571428571436471</v>
      </c>
      <c r="T21" s="24">
        <f t="shared" si="29"/>
        <v>66.866666666674035</v>
      </c>
      <c r="U21" s="24">
        <f t="shared" si="30"/>
        <v>62.750000000006914</v>
      </c>
      <c r="V21" s="24">
        <f t="shared" si="31"/>
        <v>59.117647058830038</v>
      </c>
      <c r="W21" s="24">
        <f>($AD$19/W$27)/(($AD21-$AD$19)/($AF21-W$27))</f>
        <v>55.888888888895032</v>
      </c>
      <c r="X21" s="24">
        <f>($AD$20/X$27)/(($AD21-$AD$20)/($AF21-X$27))</f>
        <v>53.000000000005819</v>
      </c>
      <c r="Y21" s="24"/>
      <c r="Z21" s="24"/>
      <c r="AA21" s="24"/>
      <c r="AB21" s="24"/>
      <c r="AC21" s="24"/>
      <c r="AD21" s="26">
        <f>SUM(C$1:C21)</f>
        <v>1.0079999999999996</v>
      </c>
      <c r="AE21" s="30">
        <f t="shared" si="10"/>
        <v>7.1527591743065777E-3</v>
      </c>
      <c r="AF21" s="20">
        <v>20</v>
      </c>
      <c r="AG21" s="26">
        <f t="shared" ca="1" si="18"/>
        <v>1.8986070890074911E-3</v>
      </c>
      <c r="AH21" s="19">
        <f t="shared" ca="1" si="3"/>
        <v>3.7972141780149821E-2</v>
      </c>
      <c r="AI21" s="19">
        <f ca="1">1/(2*SUM(AH$2:AH21)-1)</f>
        <v>8.3170003162960235E-2</v>
      </c>
      <c r="AJ21" s="19">
        <f t="shared" si="4"/>
        <v>0.05</v>
      </c>
      <c r="AK21" s="19">
        <f t="shared" ca="1" si="5"/>
        <v>3.4915792803116033E-2</v>
      </c>
      <c r="AL21" s="27"/>
    </row>
    <row r="22" spans="1:38" x14ac:dyDescent="0.45">
      <c r="A22" s="18" t="b">
        <f t="shared" si="6"/>
        <v>0</v>
      </c>
      <c r="B22" s="23">
        <f>Итог!E23</f>
        <v>1E-3</v>
      </c>
      <c r="C22" s="23">
        <f t="shared" si="1"/>
        <v>1E-3</v>
      </c>
      <c r="D22" s="37">
        <f t="shared" si="2"/>
        <v>1.7665572143961425</v>
      </c>
      <c r="E22" s="29">
        <f t="shared" si="7"/>
        <v>741.95403004637978</v>
      </c>
      <c r="F22" s="24">
        <f t="shared" si="20"/>
        <v>7.1239695661160143</v>
      </c>
      <c r="G22" s="24">
        <f t="shared" si="21"/>
        <v>10.374638541708293</v>
      </c>
      <c r="H22" s="24">
        <f t="shared" si="22"/>
        <v>11.746051998625223</v>
      </c>
      <c r="I22" s="24">
        <f t="shared" si="23"/>
        <v>13.752558646483418</v>
      </c>
      <c r="J22" s="24">
        <f t="shared" si="24"/>
        <v>14.497149974206291</v>
      </c>
      <c r="K22" s="24">
        <f t="shared" si="14"/>
        <v>17.230757686959279</v>
      </c>
      <c r="L22" s="24">
        <f t="shared" si="15"/>
        <v>20.451119215148154</v>
      </c>
      <c r="M22" s="24">
        <f t="shared" si="16"/>
        <v>22.502520652376845</v>
      </c>
      <c r="N22" s="24">
        <f t="shared" si="17"/>
        <v>24.514453640587341</v>
      </c>
      <c r="O22" s="24">
        <f t="shared" si="19"/>
        <v>28.337922988413414</v>
      </c>
      <c r="P22" s="24">
        <f t="shared" si="25"/>
        <v>34.236042790641676</v>
      </c>
      <c r="Q22" s="24">
        <f t="shared" si="26"/>
        <v>49.216144783185754</v>
      </c>
      <c r="R22" s="24">
        <f t="shared" si="27"/>
        <v>68.37606837607423</v>
      </c>
      <c r="S22" s="24">
        <f t="shared" si="28"/>
        <v>71.571428571436471</v>
      </c>
      <c r="T22" s="24">
        <f t="shared" si="29"/>
        <v>66.866666666674035</v>
      </c>
      <c r="U22" s="24">
        <f t="shared" si="30"/>
        <v>62.750000000006914</v>
      </c>
      <c r="V22" s="24">
        <f t="shared" si="31"/>
        <v>59.117647058830038</v>
      </c>
      <c r="W22" s="24">
        <f t="shared" ref="W22:W26" si="32">($AD$19/W$27)/(($AD22-$AD$19)/($AF22-W$27))</f>
        <v>55.888888888895032</v>
      </c>
      <c r="X22" s="24">
        <f t="shared" ref="X22:X26" si="33">($AD$20/X$27)/(($AD22-$AD$20)/($AF22-X$27))</f>
        <v>53.000000000005819</v>
      </c>
      <c r="Y22" s="24">
        <f>($AD$21/Y$27)/(($AD22-$AD$21)/($AF22-Y$27))</f>
        <v>50.400000000005534</v>
      </c>
      <c r="Z22" s="24"/>
      <c r="AA22" s="24"/>
      <c r="AB22" s="24"/>
      <c r="AC22" s="24"/>
      <c r="AD22" s="26">
        <f>SUM(C$1:C22)</f>
        <v>1.0089999999999995</v>
      </c>
      <c r="AE22" s="30">
        <f t="shared" si="10"/>
        <v>-1.151899933738898E-2</v>
      </c>
      <c r="AF22" s="20">
        <v>21</v>
      </c>
      <c r="AG22" s="26">
        <f t="shared" ca="1" si="18"/>
        <v>1.8986070890074911E-3</v>
      </c>
      <c r="AH22" s="19">
        <f t="shared" ca="1" si="3"/>
        <v>3.9870748869157313E-2</v>
      </c>
      <c r="AI22" s="19">
        <f ca="1">1/(2*SUM(AH$2:AH22)-1)</f>
        <v>8.2622045444217099E-2</v>
      </c>
      <c r="AJ22" s="19">
        <f t="shared" si="4"/>
        <v>4.7619047619047616E-2</v>
      </c>
      <c r="AK22" s="19">
        <f t="shared" ca="1" si="5"/>
        <v>3.6753147716427959E-2</v>
      </c>
      <c r="AL22" s="27"/>
    </row>
    <row r="23" spans="1:38" x14ac:dyDescent="0.45">
      <c r="A23" s="18" t="b">
        <f t="shared" si="6"/>
        <v>0</v>
      </c>
      <c r="B23" s="23">
        <f>Итог!E24</f>
        <v>1E-3</v>
      </c>
      <c r="C23" s="23">
        <f t="shared" si="1"/>
        <v>1E-3</v>
      </c>
      <c r="D23" s="37">
        <f t="shared" si="2"/>
        <v>1.7423220559084704</v>
      </c>
      <c r="E23" s="29">
        <f t="shared" si="7"/>
        <v>804.95278982971331</v>
      </c>
      <c r="F23" s="24">
        <f t="shared" si="20"/>
        <v>7.4701274344521886</v>
      </c>
      <c r="G23" s="24">
        <f t="shared" si="21"/>
        <v>10.89807600692702</v>
      </c>
      <c r="H23" s="24">
        <f t="shared" si="22"/>
        <v>12.362372697911773</v>
      </c>
      <c r="I23" s="24">
        <f t="shared" si="23"/>
        <v>14.500657284714595</v>
      </c>
      <c r="J23" s="24">
        <f t="shared" si="24"/>
        <v>15.319256541441066</v>
      </c>
      <c r="K23" s="24">
        <f t="shared" si="14"/>
        <v>18.236828112289196</v>
      </c>
      <c r="L23" s="24">
        <f t="shared" si="15"/>
        <v>21.670816279401024</v>
      </c>
      <c r="M23" s="24">
        <f t="shared" si="16"/>
        <v>23.88205297886153</v>
      </c>
      <c r="N23" s="24">
        <f t="shared" si="17"/>
        <v>26.056699394357874</v>
      </c>
      <c r="O23" s="24">
        <f t="shared" si="19"/>
        <v>30.115347222335892</v>
      </c>
      <c r="P23" s="24">
        <f t="shared" si="25"/>
        <v>36.269969927366226</v>
      </c>
      <c r="Q23" s="24">
        <f t="shared" si="26"/>
        <v>51.29756648540156</v>
      </c>
      <c r="R23" s="24">
        <f t="shared" si="27"/>
        <v>69.230769230775337</v>
      </c>
      <c r="S23" s="24">
        <f t="shared" si="28"/>
        <v>71.571428571436471</v>
      </c>
      <c r="T23" s="24">
        <f t="shared" si="29"/>
        <v>66.866666666674035</v>
      </c>
      <c r="U23" s="24">
        <f t="shared" si="30"/>
        <v>62.750000000006914</v>
      </c>
      <c r="V23" s="24">
        <f t="shared" si="31"/>
        <v>59.117647058830038</v>
      </c>
      <c r="W23" s="24">
        <f t="shared" si="32"/>
        <v>55.888888888895032</v>
      </c>
      <c r="X23" s="24">
        <f t="shared" si="33"/>
        <v>53.000000000005819</v>
      </c>
      <c r="Y23" s="24">
        <f t="shared" ref="Y23:Y26" si="34">($AD$21/Y$27)/(($AD23-$AD$21)/($AF23-Y$27))</f>
        <v>50.400000000005534</v>
      </c>
      <c r="Z23" s="24">
        <f>($AD$22/Z$27)/(($AD23-$AD$22)/($AF23-Z$27))</f>
        <v>48.047619047624309</v>
      </c>
      <c r="AA23" s="24"/>
      <c r="AB23" s="24"/>
      <c r="AC23" s="24"/>
      <c r="AD23" s="26">
        <f>SUM(C$1:C23)</f>
        <v>1.0099999999999993</v>
      </c>
      <c r="AE23" s="30">
        <f t="shared" si="10"/>
        <v>-2.4235158487672104E-2</v>
      </c>
      <c r="AF23" s="20">
        <v>22</v>
      </c>
      <c r="AG23" s="26">
        <f t="shared" ca="1" si="18"/>
        <v>1.8986070890074911E-3</v>
      </c>
      <c r="AH23" s="19">
        <f t="shared" ca="1" si="3"/>
        <v>4.1769355958164806E-2</v>
      </c>
      <c r="AI23" s="19">
        <f ca="1">1/(2*SUM(AH$2:AH23)-1)</f>
        <v>8.205568567524342E-2</v>
      </c>
      <c r="AJ23" s="19">
        <f t="shared" si="4"/>
        <v>4.5454545454545456E-2</v>
      </c>
      <c r="AK23" s="19">
        <f t="shared" ca="1" si="5"/>
        <v>3.8344051659778819E-2</v>
      </c>
      <c r="AL23" s="27"/>
    </row>
    <row r="24" spans="1:38" x14ac:dyDescent="0.45">
      <c r="A24" s="18" t="b">
        <f t="shared" si="6"/>
        <v>0</v>
      </c>
      <c r="B24" s="23">
        <f>Итог!E25</f>
        <v>1E-3</v>
      </c>
      <c r="C24" s="23">
        <f t="shared" si="1"/>
        <v>1E-3</v>
      </c>
      <c r="D24" s="37">
        <f t="shared" si="2"/>
        <v>1.7095259730701831</v>
      </c>
      <c r="E24" s="29">
        <f t="shared" si="7"/>
        <v>865.02014237351273</v>
      </c>
      <c r="F24" s="24">
        <f t="shared" si="20"/>
        <v>7.8153572549049857</v>
      </c>
      <c r="G24" s="24">
        <f t="shared" si="21"/>
        <v>11.419351838691709</v>
      </c>
      <c r="H24" s="24">
        <f t="shared" si="22"/>
        <v>12.97510122268177</v>
      </c>
      <c r="I24" s="24">
        <f t="shared" si="23"/>
        <v>15.242527016813819</v>
      </c>
      <c r="J24" s="24">
        <f t="shared" si="24"/>
        <v>16.132448845688884</v>
      </c>
      <c r="K24" s="24">
        <f t="shared" si="14"/>
        <v>19.227402183236677</v>
      </c>
      <c r="L24" s="24">
        <f t="shared" si="15"/>
        <v>22.863964762062608</v>
      </c>
      <c r="M24" s="24">
        <f t="shared" si="16"/>
        <v>25.222145660485971</v>
      </c>
      <c r="N24" s="24">
        <f t="shared" si="17"/>
        <v>27.541875978697309</v>
      </c>
      <c r="O24" s="24">
        <f t="shared" si="19"/>
        <v>31.803235592053007</v>
      </c>
      <c r="P24" s="24">
        <f t="shared" si="25"/>
        <v>38.159131329567856</v>
      </c>
      <c r="Q24" s="24">
        <f t="shared" si="26"/>
        <v>53.136189615977898</v>
      </c>
      <c r="R24" s="24">
        <f t="shared" si="27"/>
        <v>69.930069930076243</v>
      </c>
      <c r="S24" s="24">
        <f t="shared" si="28"/>
        <v>71.571428571436471</v>
      </c>
      <c r="T24" s="24">
        <f t="shared" si="29"/>
        <v>66.866666666674035</v>
      </c>
      <c r="U24" s="24">
        <f t="shared" si="30"/>
        <v>62.750000000006914</v>
      </c>
      <c r="V24" s="24">
        <f t="shared" si="31"/>
        <v>59.117647058830038</v>
      </c>
      <c r="W24" s="24">
        <f t="shared" si="32"/>
        <v>55.888888888895032</v>
      </c>
      <c r="X24" s="24">
        <f t="shared" si="33"/>
        <v>53.000000000005819</v>
      </c>
      <c r="Y24" s="24">
        <f t="shared" si="34"/>
        <v>50.400000000005534</v>
      </c>
      <c r="Z24" s="24">
        <f t="shared" ref="Z24:Z26" si="35">($AD$22/Z$27)/(($AD24-$AD$22)/($AF24-Z$27))</f>
        <v>48.047619047624309</v>
      </c>
      <c r="AA24" s="24">
        <f>($AD$23/AA$27)/(($AD24-$AD$23)/($AF24-AA$27))</f>
        <v>45.909090909095937</v>
      </c>
      <c r="AB24" s="24"/>
      <c r="AC24" s="24"/>
      <c r="AD24" s="26">
        <f>SUM(C$1:C24)</f>
        <v>1.0109999999999992</v>
      </c>
      <c r="AE24" s="30">
        <f t="shared" si="10"/>
        <v>-3.2796082838287388E-2</v>
      </c>
      <c r="AF24" s="20">
        <v>23</v>
      </c>
      <c r="AG24" s="26">
        <f t="shared" ca="1" si="18"/>
        <v>1.8986070890074911E-3</v>
      </c>
      <c r="AH24" s="19">
        <f t="shared" ca="1" si="3"/>
        <v>4.3667963047172298E-2</v>
      </c>
      <c r="AI24" s="19">
        <f ca="1">1/(2*SUM(AH$2:AH24)-1)</f>
        <v>8.1471825229252587E-2</v>
      </c>
      <c r="AJ24" s="19">
        <f t="shared" si="4"/>
        <v>4.3478260869565216E-2</v>
      </c>
      <c r="AK24" s="19">
        <f t="shared" ca="1" si="5"/>
        <v>3.9720544557854974E-2</v>
      </c>
      <c r="AL24" s="27"/>
    </row>
    <row r="25" spans="1:38" x14ac:dyDescent="0.45">
      <c r="A25" s="18" t="b">
        <f t="shared" si="6"/>
        <v>0</v>
      </c>
      <c r="B25" s="23">
        <f>Итог!E26</f>
        <v>1E-3</v>
      </c>
      <c r="C25" s="23">
        <f t="shared" si="1"/>
        <v>1E-3</v>
      </c>
      <c r="D25" s="37">
        <f t="shared" si="2"/>
        <v>1.6711029408817479</v>
      </c>
      <c r="E25" s="29">
        <f t="shared" si="7"/>
        <v>922.44882336672481</v>
      </c>
      <c r="F25" s="24">
        <f t="shared" si="20"/>
        <v>8.1596627546172655</v>
      </c>
      <c r="G25" s="24">
        <f t="shared" si="21"/>
        <v>11.938479399718254</v>
      </c>
      <c r="H25" s="24">
        <f t="shared" si="22"/>
        <v>13.584268886720986</v>
      </c>
      <c r="I25" s="24">
        <f t="shared" si="23"/>
        <v>15.978245316014824</v>
      </c>
      <c r="J25" s="24">
        <f t="shared" si="24"/>
        <v>16.936871093775043</v>
      </c>
      <c r="K25" s="24">
        <f t="shared" si="14"/>
        <v>20.202835195608909</v>
      </c>
      <c r="L25" s="24">
        <f t="shared" si="15"/>
        <v>24.031422137049425</v>
      </c>
      <c r="M25" s="24">
        <f t="shared" si="16"/>
        <v>26.524466179684886</v>
      </c>
      <c r="N25" s="24">
        <f t="shared" si="17"/>
        <v>28.973093526212743</v>
      </c>
      <c r="O25" s="24">
        <f t="shared" si="19"/>
        <v>33.408187295329249</v>
      </c>
      <c r="P25" s="24">
        <f t="shared" si="25"/>
        <v>39.918451522496142</v>
      </c>
      <c r="Q25" s="24">
        <f t="shared" si="26"/>
        <v>54.77215666496074</v>
      </c>
      <c r="R25" s="24">
        <f t="shared" si="27"/>
        <v>70.512820512826991</v>
      </c>
      <c r="S25" s="24">
        <f t="shared" si="28"/>
        <v>71.571428571436471</v>
      </c>
      <c r="T25" s="24">
        <f t="shared" si="29"/>
        <v>66.866666666674035</v>
      </c>
      <c r="U25" s="24">
        <f t="shared" si="30"/>
        <v>62.750000000006914</v>
      </c>
      <c r="V25" s="24">
        <f t="shared" si="31"/>
        <v>59.117647058830038</v>
      </c>
      <c r="W25" s="24">
        <f t="shared" si="32"/>
        <v>55.888888888895032</v>
      </c>
      <c r="X25" s="24">
        <f t="shared" si="33"/>
        <v>53.000000000005819</v>
      </c>
      <c r="Y25" s="24">
        <f t="shared" si="34"/>
        <v>50.400000000005534</v>
      </c>
      <c r="Z25" s="24">
        <f t="shared" si="35"/>
        <v>48.047619047624309</v>
      </c>
      <c r="AA25" s="24">
        <f t="shared" ref="AA25:AA26" si="36">($AD$23/AA$27)/(($AD25-$AD$23)/($AF25-AA$27))</f>
        <v>45.909090909095937</v>
      </c>
      <c r="AB25" s="24">
        <f>($AD$24/AB$27)/(($AD25-$AD$24)/($AF25-AB$27))</f>
        <v>43.956521739135241</v>
      </c>
      <c r="AC25" s="24"/>
      <c r="AD25" s="26">
        <f>SUM(C$1:C25)</f>
        <v>1.0119999999999991</v>
      </c>
      <c r="AE25" s="30">
        <f t="shared" si="10"/>
        <v>-3.8423032188435124E-2</v>
      </c>
      <c r="AF25" s="20">
        <v>24</v>
      </c>
      <c r="AG25" s="26">
        <f t="shared" ca="1" si="18"/>
        <v>1.8986070890074911E-3</v>
      </c>
      <c r="AH25" s="19">
        <f t="shared" ca="1" si="3"/>
        <v>4.556657013617979E-2</v>
      </c>
      <c r="AI25" s="19">
        <f ca="1">1/(2*SUM(AH$2:AH25)-1)</f>
        <v>8.0871372812815076E-2</v>
      </c>
      <c r="AJ25" s="19">
        <f t="shared" si="4"/>
        <v>4.1666666666666664E-2</v>
      </c>
      <c r="AK25" s="19">
        <f t="shared" ca="1" si="5"/>
        <v>4.0909258587285301E-2</v>
      </c>
      <c r="AL25" s="27"/>
    </row>
    <row r="26" spans="1:38" x14ac:dyDescent="0.45">
      <c r="A26" s="18" t="b">
        <f t="shared" si="6"/>
        <v>0</v>
      </c>
      <c r="B26" s="23">
        <f>Итог!E27</f>
        <v>1E-3</v>
      </c>
      <c r="C26" s="23">
        <f t="shared" si="1"/>
        <v>1E-3</v>
      </c>
      <c r="D26" s="37">
        <f t="shared" si="2"/>
        <v>1.6291416661322893</v>
      </c>
      <c r="E26" s="29">
        <f t="shared" si="7"/>
        <v>977.48499967937346</v>
      </c>
      <c r="F26" s="24">
        <f t="shared" si="20"/>
        <v>8.5030476408004105</v>
      </c>
      <c r="G26" s="24">
        <f t="shared" si="21"/>
        <v>12.455471942808765</v>
      </c>
      <c r="H26" s="24">
        <f t="shared" si="22"/>
        <v>14.189906640910701</v>
      </c>
      <c r="I26" s="24">
        <f t="shared" si="23"/>
        <v>16.707888376071338</v>
      </c>
      <c r="J26" s="24">
        <f t="shared" si="24"/>
        <v>17.732664398745438</v>
      </c>
      <c r="K26" s="24">
        <f t="shared" si="14"/>
        <v>21.163471666104254</v>
      </c>
      <c r="L26" s="24">
        <f t="shared" si="15"/>
        <v>25.174009345004929</v>
      </c>
      <c r="M26" s="24">
        <f t="shared" si="16"/>
        <v>27.790589325145167</v>
      </c>
      <c r="N26" s="24">
        <f t="shared" si="17"/>
        <v>30.353240208617748</v>
      </c>
      <c r="O26" s="24">
        <f t="shared" si="19"/>
        <v>34.936168559920262</v>
      </c>
      <c r="P26" s="24">
        <f t="shared" si="25"/>
        <v>41.560871677171463</v>
      </c>
      <c r="Q26" s="24">
        <f t="shared" si="26"/>
        <v>56.237223189922503</v>
      </c>
      <c r="R26" s="24">
        <f t="shared" si="27"/>
        <v>71.005917159769936</v>
      </c>
      <c r="S26" s="24">
        <f t="shared" si="28"/>
        <v>71.571428571436471</v>
      </c>
      <c r="T26" s="24">
        <f t="shared" si="29"/>
        <v>66.866666666674035</v>
      </c>
      <c r="U26" s="24">
        <f t="shared" si="30"/>
        <v>62.750000000006914</v>
      </c>
      <c r="V26" s="24">
        <f t="shared" si="31"/>
        <v>59.117647058830038</v>
      </c>
      <c r="W26" s="24">
        <f t="shared" si="32"/>
        <v>55.888888888895032</v>
      </c>
      <c r="X26" s="24">
        <f t="shared" si="33"/>
        <v>53.000000000005819</v>
      </c>
      <c r="Y26" s="24">
        <f t="shared" si="34"/>
        <v>50.400000000005534</v>
      </c>
      <c r="Z26" s="24">
        <f t="shared" si="35"/>
        <v>48.047619047624309</v>
      </c>
      <c r="AA26" s="24">
        <f t="shared" si="36"/>
        <v>45.909090909095937</v>
      </c>
      <c r="AB26" s="24">
        <f>($AD$24/AB$27)/(($AD26-$AD$24)/($AF26-AB$27))</f>
        <v>43.956521739135241</v>
      </c>
      <c r="AC26" s="24">
        <f>($AD$25/AC$27)/(($AD26-$AD$25)/($AF26-AC$27))</f>
        <v>42.166666666671276</v>
      </c>
      <c r="AD26" s="26">
        <f>SUM(C$1:C26)</f>
        <v>1.012999999999999</v>
      </c>
      <c r="AE26" s="30">
        <f t="shared" si="10"/>
        <v>-4.1961274749458655E-2</v>
      </c>
      <c r="AF26" s="20">
        <v>25</v>
      </c>
      <c r="AG26" s="26">
        <f t="shared" ca="1" si="18"/>
        <v>1.8986070890074911E-3</v>
      </c>
      <c r="AH26" s="19">
        <f t="shared" ca="1" si="3"/>
        <v>4.7465177225187276E-2</v>
      </c>
      <c r="AI26" s="19">
        <f ca="1">1/(2*SUM(AH$2:AH26)-1)</f>
        <v>8.025524143960483E-2</v>
      </c>
      <c r="AJ26" s="19">
        <f t="shared" si="4"/>
        <v>0.04</v>
      </c>
      <c r="AK26" s="19">
        <f t="shared" ca="1" si="5"/>
        <v>4.1932543166255033E-2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3</v>
      </c>
      <c r="B28" s="34"/>
      <c r="C28" s="35">
        <f ca="1">SUM(INDIRECT("c2:c"&amp;A28))</f>
        <v>0.5267019204709471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w1vy5ygV7gTT/672svcN0Dk//IbVxDCF/mPpcVkG+lY9nJHBwUYtSmo6UnXS+ZcOkCcgxDZhn5EtMY+DZE2Rpg==" saltValue="YnwqvX9oYXJx180KvdzEtw==" spinCount="100000" sheet="1" formatCell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6" width="4.59765625" style="22" bestFit="1" customWidth="1"/>
    <col min="7" max="25" width="5.59765625" style="22" bestFit="1" customWidth="1"/>
    <col min="26" max="26" width="6.265625" style="22" customWidth="1"/>
    <col min="27" max="27" width="6.59765625" style="22" bestFit="1" customWidth="1"/>
    <col min="28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Итог!F3</f>
        <v>0.23594054290370017</v>
      </c>
      <c r="C2" s="23">
        <f>LARGE($B$2:$B$26,ROW(A2)-1)</f>
        <v>0.25030801637454791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0.25030801637454791</v>
      </c>
      <c r="AE2" s="19"/>
      <c r="AF2" s="20">
        <v>1</v>
      </c>
      <c r="AG2" s="26">
        <f t="shared" ref="AG2:AG12" ca="1" si="0">C2/SUM(INDIRECT("C$2:C$"&amp;$A$28))</f>
        <v>0.33166279018738759</v>
      </c>
      <c r="AH2" s="19">
        <f ca="1">AF2*AG2</f>
        <v>0.33166279018738759</v>
      </c>
      <c r="AI2" s="19">
        <f ca="1">1/(2*SUM(AH$2:AH2)-1)</f>
        <v>-2.9702286295263178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Итог!F4</f>
        <v>0.25030801637454791</v>
      </c>
      <c r="C3" s="23">
        <f t="shared" ref="C3:C26" si="1">LARGE($B$2:$B$26,ROW(A3)-1)</f>
        <v>0.23594054290370017</v>
      </c>
      <c r="D3" s="28">
        <f t="shared" ref="D3:D26" si="2">E3*(1/(AF3*(AF3-1)))</f>
        <v>0.53044723321822629</v>
      </c>
      <c r="E3" s="29">
        <f>SUM(F3:AC3)</f>
        <v>1.0608944664364526</v>
      </c>
      <c r="F3" s="24">
        <f>(C$2/F$27)/((SUM(C$2:C3)-C$2)/(AF3-F$27))</f>
        <v>1.0608944664364526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0.48624855927824806</v>
      </c>
      <c r="AE3" s="19"/>
      <c r="AF3" s="20">
        <v>2</v>
      </c>
      <c r="AG3" s="26">
        <f t="shared" ca="1" si="0"/>
        <v>0.31262561987097909</v>
      </c>
      <c r="AH3" s="19">
        <f t="shared" ref="AH3:AH26" ca="1" si="3">AF3*AG3</f>
        <v>0.62525123974195818</v>
      </c>
      <c r="AI3" s="19">
        <f ca="1">1/(2*SUM(AH$2:AH3)-1)</f>
        <v>1.0942977611725271</v>
      </c>
      <c r="AJ3" s="19">
        <f t="shared" ref="AJ3:AJ26" si="4">1/AF3</f>
        <v>0.5</v>
      </c>
      <c r="AK3" s="19">
        <f t="shared" ref="AK3:AK26" ca="1" si="5">(AI3-AJ3)/(1-AJ3)</f>
        <v>1.1885955223450542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Итог!F5</f>
        <v>0.16104288382814674</v>
      </c>
      <c r="C4" s="23">
        <f t="shared" si="1"/>
        <v>0.16104288382814674</v>
      </c>
      <c r="D4" s="37">
        <f t="shared" si="2"/>
        <v>0.46178946371166602</v>
      </c>
      <c r="E4" s="29">
        <f t="shared" ref="E4:E26" si="7">SUM(F4:AC4)</f>
        <v>2.7707367822699962</v>
      </c>
      <c r="F4" s="24">
        <f t="shared" ref="F4:F14" si="8">(AD$2/F$27)/((AD4-AD$2)/(AF4-F$27))</f>
        <v>1.2610502077389001</v>
      </c>
      <c r="G4" s="24">
        <f t="shared" ref="G4:G14" si="9">(AD$3/G$27)/((AD4-AD$3)/(AF4-G$27))</f>
        <v>1.5096865745310961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0.64729144310639475</v>
      </c>
      <c r="AE4" s="30">
        <f t="shared" ref="AE4:AE26" si="10">D4-D3</f>
        <v>-6.8657769506560273E-2</v>
      </c>
      <c r="AF4" s="20">
        <v>3</v>
      </c>
      <c r="AG4" s="26">
        <f t="shared" ca="1" si="0"/>
        <v>0.21338482468073905</v>
      </c>
      <c r="AH4" s="19">
        <f t="shared" ca="1" si="3"/>
        <v>0.64015447404221715</v>
      </c>
      <c r="AI4" s="19">
        <f ca="1">1/(2*SUM(AH$2:AH4)-1)</f>
        <v>0.45576005344235143</v>
      </c>
      <c r="AJ4" s="19">
        <f t="shared" si="4"/>
        <v>0.33333333333333331</v>
      </c>
      <c r="AK4" s="19">
        <f t="shared" ca="1" si="5"/>
        <v>0.18364008016352715</v>
      </c>
      <c r="AL4" s="27"/>
    </row>
    <row r="5" spans="1:38" x14ac:dyDescent="0.45">
      <c r="A5" s="18">
        <f t="shared" si="6"/>
        <v>5</v>
      </c>
      <c r="B5" s="23">
        <f>Итог!F6</f>
        <v>0.10741491461653617</v>
      </c>
      <c r="C5" s="23">
        <f t="shared" si="1"/>
        <v>0.10741491461653617</v>
      </c>
      <c r="D5" s="37">
        <f t="shared" si="2"/>
        <v>0.44239278500777451</v>
      </c>
      <c r="E5" s="29">
        <f t="shared" si="7"/>
        <v>5.3087134200932944</v>
      </c>
      <c r="F5" s="24">
        <f t="shared" si="8"/>
        <v>1.4887520191209112</v>
      </c>
      <c r="G5" s="24">
        <f t="shared" si="9"/>
        <v>1.8112662850375052</v>
      </c>
      <c r="H5" s="24">
        <f t="shared" ref="H5:H14" si="11">(AD$4/H$27)/((AD5-AD$4)/(AF5-H$27))</f>
        <v>2.0086951159348785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0.75470635772293093</v>
      </c>
      <c r="AE5" s="30">
        <f t="shared" si="10"/>
        <v>-1.9396678703891501E-2</v>
      </c>
      <c r="AF5" s="20">
        <v>4</v>
      </c>
      <c r="AG5" s="26">
        <f t="shared" ca="1" si="0"/>
        <v>0.14232676526089438</v>
      </c>
      <c r="AH5" s="19">
        <f t="shared" ca="1" si="3"/>
        <v>0.56930706104357753</v>
      </c>
      <c r="AI5" s="19">
        <f ca="1">1/(2*SUM(AH$2:AH5)-1)</f>
        <v>0.30005240745081202</v>
      </c>
      <c r="AJ5" s="19">
        <f t="shared" si="4"/>
        <v>0.25</v>
      </c>
      <c r="AK5" s="19">
        <f t="shared" ca="1" si="5"/>
        <v>6.673654326774936E-2</v>
      </c>
      <c r="AL5" s="27"/>
    </row>
    <row r="6" spans="1:38" x14ac:dyDescent="0.45">
      <c r="A6" s="18" t="b">
        <f t="shared" si="6"/>
        <v>0</v>
      </c>
      <c r="B6" s="23">
        <f>Итог!F7</f>
        <v>5.1481790601857369E-2</v>
      </c>
      <c r="C6" s="23">
        <f t="shared" si="1"/>
        <v>6.5180239259170936E-2</v>
      </c>
      <c r="D6" s="37">
        <f t="shared" si="2"/>
        <v>0.46694437929934829</v>
      </c>
      <c r="E6" s="29">
        <f t="shared" si="7"/>
        <v>9.3388875859869653</v>
      </c>
      <c r="F6" s="24">
        <f t="shared" si="8"/>
        <v>1.7578471164245761</v>
      </c>
      <c r="G6" s="24">
        <f t="shared" si="9"/>
        <v>2.1861201556543839</v>
      </c>
      <c r="H6" s="24">
        <f t="shared" si="11"/>
        <v>2.5002302732575985</v>
      </c>
      <c r="I6" s="24">
        <f t="shared" ref="I6:I14" si="12">($AD$5/I$27)/((AD6-$AD$5)/(AF6-I$27))</f>
        <v>2.8946900406504064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0.81988659698210187</v>
      </c>
      <c r="AE6" s="30">
        <f t="shared" si="10"/>
        <v>2.4551594291573775E-2</v>
      </c>
      <c r="AF6" s="20">
        <v>5</v>
      </c>
      <c r="AG6" s="26">
        <f t="shared" ca="1" si="0"/>
        <v>8.6365032694079955E-2</v>
      </c>
      <c r="AH6" s="19">
        <f t="shared" ca="1" si="3"/>
        <v>0.43182516347039979</v>
      </c>
      <c r="AI6" s="19">
        <f ca="1">1/(2*SUM(AH$2:AH6)-1)</f>
        <v>0.23829941206859406</v>
      </c>
      <c r="AJ6" s="19">
        <f t="shared" si="4"/>
        <v>0.2</v>
      </c>
      <c r="AK6" s="19">
        <f t="shared" ca="1" si="5"/>
        <v>4.7874265085742565E-2</v>
      </c>
      <c r="AL6" s="27"/>
    </row>
    <row r="7" spans="1:38" x14ac:dyDescent="0.45">
      <c r="A7" s="18">
        <f t="shared" si="6"/>
        <v>7</v>
      </c>
      <c r="B7" s="23">
        <f>Итог!F8</f>
        <v>6.5180239259170936E-2</v>
      </c>
      <c r="C7" s="23">
        <f t="shared" si="1"/>
        <v>5.1481790601857369E-2</v>
      </c>
      <c r="D7" s="37">
        <f t="shared" si="2"/>
        <v>0.46162616703955561</v>
      </c>
      <c r="E7" s="29">
        <f t="shared" si="7"/>
        <v>13.848785011186669</v>
      </c>
      <c r="F7" s="24">
        <f t="shared" si="8"/>
        <v>2.015166544011775</v>
      </c>
      <c r="G7" s="24">
        <f t="shared" si="9"/>
        <v>2.5251805985552114</v>
      </c>
      <c r="H7" s="24">
        <f t="shared" si="11"/>
        <v>2.8887016672578913</v>
      </c>
      <c r="I7" s="24">
        <f t="shared" si="12"/>
        <v>3.2345843742902551</v>
      </c>
      <c r="J7" s="24">
        <f t="shared" ref="J7:J14" si="13">($AD$6/J$27)/((AD7-$AD$6)/(AF7-J$27))</f>
        <v>3.1851518270715355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0.87136838758395929</v>
      </c>
      <c r="AE7" s="30">
        <f t="shared" si="10"/>
        <v>-5.3182122597926762E-3</v>
      </c>
      <c r="AF7" s="20">
        <v>6</v>
      </c>
      <c r="AG7" s="26">
        <f t="shared" ca="1" si="0"/>
        <v>6.8214332733576161E-2</v>
      </c>
      <c r="AH7" s="19">
        <f t="shared" ca="1" si="3"/>
        <v>0.40928599640145696</v>
      </c>
      <c r="AI7" s="19">
        <f ca="1">1/(2*SUM(AH$2:AH7)-1)</f>
        <v>0.19940285028728641</v>
      </c>
      <c r="AJ7" s="19">
        <f t="shared" si="4"/>
        <v>0.16666666666666666</v>
      </c>
      <c r="AK7" s="19">
        <f t="shared" ca="1" si="5"/>
        <v>3.9283420344743698E-2</v>
      </c>
      <c r="AL7" s="27"/>
    </row>
    <row r="8" spans="1:38" x14ac:dyDescent="0.45">
      <c r="A8" s="18" t="b">
        <f t="shared" si="6"/>
        <v>0</v>
      </c>
      <c r="B8" s="23">
        <f>Итог!F9</f>
        <v>3.3901673224434638E-2</v>
      </c>
      <c r="C8" s="23">
        <f t="shared" si="1"/>
        <v>3.3901673224434638E-2</v>
      </c>
      <c r="D8" s="37">
        <f t="shared" si="2"/>
        <v>0.48627969168845836</v>
      </c>
      <c r="E8" s="29">
        <f t="shared" si="7"/>
        <v>20.423747050915253</v>
      </c>
      <c r="F8" s="24">
        <f t="shared" si="8"/>
        <v>2.2930307351557997</v>
      </c>
      <c r="G8" s="24">
        <f t="shared" si="9"/>
        <v>2.9010955136109264</v>
      </c>
      <c r="H8" s="24">
        <f t="shared" si="11"/>
        <v>3.3454526780670664</v>
      </c>
      <c r="I8" s="24">
        <f t="shared" si="12"/>
        <v>3.7594038715354152</v>
      </c>
      <c r="J8" s="24">
        <f t="shared" si="13"/>
        <v>3.8409619860356856</v>
      </c>
      <c r="K8" s="24">
        <f>($AD$7/K$27)/((AD8-$AD$7)/(AF8-K$27))</f>
        <v>4.2838022665103601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0.90527006080839389</v>
      </c>
      <c r="AE8" s="30">
        <f t="shared" si="10"/>
        <v>2.4653524648902747E-2</v>
      </c>
      <c r="AF8" s="20">
        <v>7</v>
      </c>
      <c r="AG8" s="26">
        <f t="shared" ca="1" si="0"/>
        <v>4.4920349321981828E-2</v>
      </c>
      <c r="AH8" s="19">
        <f t="shared" ca="1" si="3"/>
        <v>0.31444244525387277</v>
      </c>
      <c r="AI8" s="19">
        <f ca="1">1/(2*SUM(AH$2:AH8)-1)</f>
        <v>0.17718375262233818</v>
      </c>
      <c r="AJ8" s="19">
        <f t="shared" si="4"/>
        <v>0.14285714285714285</v>
      </c>
      <c r="AK8" s="19">
        <f t="shared" ca="1" si="5"/>
        <v>4.0047711392727885E-2</v>
      </c>
      <c r="AL8" s="27"/>
    </row>
    <row r="9" spans="1:38" x14ac:dyDescent="0.45">
      <c r="A9" s="18">
        <f t="shared" si="6"/>
        <v>9</v>
      </c>
      <c r="B9" s="23">
        <f>Итог!F10</f>
        <v>1.2128558748327438E-2</v>
      </c>
      <c r="C9" s="23">
        <f t="shared" si="1"/>
        <v>3.0828133487010322E-2</v>
      </c>
      <c r="D9" s="37">
        <f t="shared" si="2"/>
        <v>0.47516162355241898</v>
      </c>
      <c r="E9" s="29">
        <f t="shared" si="7"/>
        <v>26.609050918935463</v>
      </c>
      <c r="F9" s="24">
        <f t="shared" si="8"/>
        <v>2.5549448957317136</v>
      </c>
      <c r="G9" s="24">
        <f t="shared" si="9"/>
        <v>3.2427406054894572</v>
      </c>
      <c r="H9" s="24">
        <f t="shared" si="11"/>
        <v>3.735435779816513</v>
      </c>
      <c r="I9" s="24">
        <f t="shared" si="12"/>
        <v>4.1606412503651766</v>
      </c>
      <c r="J9" s="24">
        <f t="shared" si="13"/>
        <v>4.233071135430917</v>
      </c>
      <c r="K9" s="24">
        <f>($AD$7/K$27)/((AD9-$AD$7)/(AF9-K$27))</f>
        <v>4.4872083503888698</v>
      </c>
      <c r="L9" s="24">
        <f>($AD$8/L$27)/((AD9-$AD$8)/(AF9-L$27))</f>
        <v>4.1950089017128152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0.9360981942954042</v>
      </c>
      <c r="AE9" s="30">
        <f t="shared" si="10"/>
        <v>-1.1118068136039383E-2</v>
      </c>
      <c r="AF9" s="20">
        <v>8</v>
      </c>
      <c r="AG9" s="26">
        <f t="shared" ca="1" si="0"/>
        <v>4.0847851845350426E-2</v>
      </c>
      <c r="AH9" s="19">
        <f t="shared" ca="1" si="3"/>
        <v>0.32678281476280341</v>
      </c>
      <c r="AI9" s="19">
        <f ca="1">1/(2*SUM(AH$2:AH9)-1)</f>
        <v>0.15879508903869979</v>
      </c>
      <c r="AJ9" s="19">
        <f t="shared" si="4"/>
        <v>0.125</v>
      </c>
      <c r="AK9" s="19">
        <f t="shared" ca="1" si="5"/>
        <v>3.8622958901371192E-2</v>
      </c>
      <c r="AL9" s="27"/>
    </row>
    <row r="10" spans="1:38" x14ac:dyDescent="0.45">
      <c r="A10" s="18">
        <f t="shared" si="6"/>
        <v>10</v>
      </c>
      <c r="B10" s="23">
        <f>Итог!F11</f>
        <v>1.5433938767669542E-2</v>
      </c>
      <c r="C10" s="23">
        <f t="shared" si="1"/>
        <v>1.6805108435011856E-2</v>
      </c>
      <c r="D10" s="37">
        <f t="shared" si="2"/>
        <v>0.53000520699651255</v>
      </c>
      <c r="E10" s="29">
        <f t="shared" si="7"/>
        <v>38.160374903748902</v>
      </c>
      <c r="F10" s="24">
        <f t="shared" si="8"/>
        <v>2.8500961647245169</v>
      </c>
      <c r="G10" s="24">
        <f t="shared" si="9"/>
        <v>3.6469573734190699</v>
      </c>
      <c r="H10" s="24">
        <f t="shared" si="11"/>
        <v>4.2360361531959159</v>
      </c>
      <c r="I10" s="24">
        <f t="shared" si="12"/>
        <v>4.7598258748036502</v>
      </c>
      <c r="J10" s="24">
        <f t="shared" si="13"/>
        <v>4.9310293312086069</v>
      </c>
      <c r="K10" s="24">
        <f>($AD$7/K$27)/((AD10-$AD$7)/(AF10-K$27))</f>
        <v>5.3435291250304715</v>
      </c>
      <c r="L10" s="24">
        <f>($AD$8/L$27)/((AD10-$AD$8)/(AF10-L$27))</f>
        <v>5.4300017879492293</v>
      </c>
      <c r="M10" s="24">
        <f>($AD$9/M$27)/((AD10-$AD$9)/(AF10-M$27))</f>
        <v>6.9628990934174384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0.95290330273041601</v>
      </c>
      <c r="AE10" s="30">
        <f t="shared" si="10"/>
        <v>5.4843583444093569E-2</v>
      </c>
      <c r="AF10" s="20">
        <v>9</v>
      </c>
      <c r="AG10" s="26">
        <f t="shared" ca="1" si="0"/>
        <v>2.22670821082196E-2</v>
      </c>
      <c r="AH10" s="19">
        <f t="shared" ca="1" si="3"/>
        <v>0.2004037389739764</v>
      </c>
      <c r="AI10" s="19">
        <f ca="1">1/(2*SUM(AH$2:AH10)-1)</f>
        <v>0.14929313921141352</v>
      </c>
      <c r="AJ10" s="19">
        <f t="shared" si="4"/>
        <v>0.1111111111111111</v>
      </c>
      <c r="AK10" s="19">
        <f t="shared" ca="1" si="5"/>
        <v>4.2954781612840214E-2</v>
      </c>
      <c r="AL10" s="27"/>
    </row>
    <row r="11" spans="1:38" x14ac:dyDescent="0.45">
      <c r="A11" s="18">
        <f t="shared" si="6"/>
        <v>11</v>
      </c>
      <c r="B11" s="23">
        <f>Итог!F12</f>
        <v>3.0828133487010322E-2</v>
      </c>
      <c r="C11" s="23">
        <f t="shared" si="1"/>
        <v>1.5433938767669542E-2</v>
      </c>
      <c r="D11" s="37">
        <f t="shared" si="2"/>
        <v>0.54400092696747826</v>
      </c>
      <c r="E11" s="29">
        <f t="shared" si="7"/>
        <v>48.960083427073037</v>
      </c>
      <c r="F11" s="24">
        <f t="shared" si="8"/>
        <v>3.137437960109966</v>
      </c>
      <c r="G11" s="24">
        <f t="shared" si="9"/>
        <v>4.0345154508855581</v>
      </c>
      <c r="H11" s="24">
        <f t="shared" si="11"/>
        <v>4.7044587038603591</v>
      </c>
      <c r="I11" s="24">
        <f t="shared" si="12"/>
        <v>5.2991380112244597</v>
      </c>
      <c r="J11" s="24">
        <f t="shared" si="13"/>
        <v>5.5229574762393492</v>
      </c>
      <c r="K11" s="24">
        <f>($AD$7/K$27)/((AD11-$AD$7)/(AF11-K$27))</f>
        <v>5.9907097479336091</v>
      </c>
      <c r="L11" s="24">
        <f>($AD$8/L$27)/((AD11-$AD$8)/(AF11-L$27))</f>
        <v>6.1517397632301609</v>
      </c>
      <c r="M11" s="24">
        <f>($AD$9/M$27)/((AD11-$AD$9)/(AF11-M$27))</f>
        <v>7.2590404766796928</v>
      </c>
      <c r="N11" s="24">
        <f>($AD$10/N$27)/((AD11-$AD$10)/(AF11-N$27))</f>
        <v>6.8600858369098807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0.96833724149808553</v>
      </c>
      <c r="AE11" s="30">
        <f t="shared" si="10"/>
        <v>1.3995719970965714E-2</v>
      </c>
      <c r="AF11" s="20">
        <v>10</v>
      </c>
      <c r="AG11" s="26">
        <f t="shared" ca="1" si="0"/>
        <v>2.0450256725325845E-2</v>
      </c>
      <c r="AH11" s="19">
        <f t="shared" ca="1" si="3"/>
        <v>0.20450256725325844</v>
      </c>
      <c r="AI11" s="19">
        <f ca="1">1/(2*SUM(AH$2:AH11)-1)</f>
        <v>0.14070166209125382</v>
      </c>
      <c r="AJ11" s="19">
        <f t="shared" si="4"/>
        <v>0.1</v>
      </c>
      <c r="AK11" s="19">
        <f t="shared" ca="1" si="5"/>
        <v>4.5224068990282008E-2</v>
      </c>
      <c r="AL11" s="27"/>
    </row>
    <row r="12" spans="1:38" x14ac:dyDescent="0.45">
      <c r="A12" s="18" t="b">
        <f t="shared" si="6"/>
        <v>0</v>
      </c>
      <c r="B12" s="23">
        <f>Итог!F13</f>
        <v>7.7898334724375027E-3</v>
      </c>
      <c r="C12" s="23">
        <f t="shared" si="1"/>
        <v>1.2128558748327438E-2</v>
      </c>
      <c r="D12" s="37">
        <f t="shared" si="2"/>
        <v>0.56479539238769538</v>
      </c>
      <c r="E12" s="29">
        <f t="shared" si="7"/>
        <v>62.127493162646495</v>
      </c>
      <c r="F12" s="24">
        <f t="shared" si="8"/>
        <v>3.4281359714775608</v>
      </c>
      <c r="G12" s="24">
        <f t="shared" si="9"/>
        <v>4.4274427020506648</v>
      </c>
      <c r="H12" s="24">
        <f t="shared" si="11"/>
        <v>5.1808024175911571</v>
      </c>
      <c r="I12" s="24">
        <f t="shared" si="12"/>
        <v>5.8501921835573052</v>
      </c>
      <c r="J12" s="24">
        <f t="shared" si="13"/>
        <v>6.1269697219701378</v>
      </c>
      <c r="K12" s="24">
        <f>($AD$7/K$27)/((AD12-$AD$7)/(AF12-K$27))</f>
        <v>6.6558894960534394</v>
      </c>
      <c r="L12" s="24">
        <f>($AD$8/L$27)/((AD12-$AD$8)/(AF12-L$27))</f>
        <v>6.879341588643924</v>
      </c>
      <c r="M12" s="24">
        <f>($AD$9/M$27)/((AD12-$AD$9)/(AF12-M$27))</f>
        <v>7.9120073156166164</v>
      </c>
      <c r="N12" s="24">
        <f>($AD$10/N$27)/((AD12-$AD$10)/(AF12-N$27))</f>
        <v>7.6827685652487512</v>
      </c>
      <c r="O12" s="24">
        <f>($AD$11/O$27)/((AD12-$AD$11)/(AF12-O$27))</f>
        <v>7.9839432004369355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0.98046580024641294</v>
      </c>
      <c r="AE12" s="30">
        <f t="shared" si="10"/>
        <v>2.0794465420217123E-2</v>
      </c>
      <c r="AF12" s="20">
        <v>11</v>
      </c>
      <c r="AG12" s="26">
        <f t="shared" ca="1" si="0"/>
        <v>1.6070566551103699E-2</v>
      </c>
      <c r="AH12" s="19">
        <f t="shared" ca="1" si="3"/>
        <v>0.17677623206214069</v>
      </c>
      <c r="AI12" s="19">
        <f ca="1">1/(2*SUM(AH$2:AH12)-1)</f>
        <v>0.1340340805486768</v>
      </c>
      <c r="AJ12" s="19">
        <f t="shared" si="4"/>
        <v>9.0909090909090912E-2</v>
      </c>
      <c r="AK12" s="19">
        <f t="shared" ca="1" si="5"/>
        <v>4.7437488603544478E-2</v>
      </c>
      <c r="AL12" s="27"/>
    </row>
    <row r="13" spans="1:38" x14ac:dyDescent="0.45">
      <c r="A13" s="18">
        <f t="shared" si="6"/>
        <v>13</v>
      </c>
      <c r="B13" s="23">
        <f>Итог!F14</f>
        <v>1.1744366281149398E-2</v>
      </c>
      <c r="C13" s="23">
        <f t="shared" si="1"/>
        <v>1.1744366281149398E-2</v>
      </c>
      <c r="D13" s="37">
        <f t="shared" si="2"/>
        <v>0.56011485380456294</v>
      </c>
      <c r="E13" s="29">
        <f t="shared" si="7"/>
        <v>73.93516070220231</v>
      </c>
      <c r="F13" s="24">
        <f t="shared" si="8"/>
        <v>3.711255156157927</v>
      </c>
      <c r="G13" s="24">
        <f t="shared" si="9"/>
        <v>4.8051922548211001</v>
      </c>
      <c r="H13" s="24">
        <f t="shared" si="11"/>
        <v>5.6299475715849523</v>
      </c>
      <c r="I13" s="24">
        <f t="shared" si="12"/>
        <v>6.3553200390461608</v>
      </c>
      <c r="J13" s="24">
        <f t="shared" si="13"/>
        <v>6.6609648279838591</v>
      </c>
      <c r="K13" s="24">
        <f t="shared" ref="K13:K26" si="14">($AD$7/K$27)/((AD13-$AD$7)/(AF13-K$27))</f>
        <v>7.2108205887189696</v>
      </c>
      <c r="L13" s="24">
        <f t="shared" ref="L13:L26" si="15">($AD$8/L$27)/((AD13-$AD$8)/(AF13-L$27))</f>
        <v>7.437551020408173</v>
      </c>
      <c r="M13" s="24">
        <f t="shared" ref="M13:M26" si="16">($AD$9/M$27)/((AD13-$AD$9)/(AF13-M$27))</f>
        <v>8.3413410459213928</v>
      </c>
      <c r="N13" s="24">
        <f t="shared" ref="N13:N26" si="17">($AD$10/N$27)/((AD13-$AD$10)/(AF13-N$27))</f>
        <v>8.0808897876643186</v>
      </c>
      <c r="O13" s="24">
        <f>($AD$11/O$27)/((AD13-$AD$11)/(AF13-O$27))</f>
        <v>8.1124306326304225</v>
      </c>
      <c r="P13" s="24">
        <f>($AD$12/P$27)/((AD13-$AD$12)/(AF13-P$27))</f>
        <v>7.5894477772650406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0.99221016652756233</v>
      </c>
      <c r="AE13" s="30">
        <f t="shared" si="10"/>
        <v>-4.6805385831324431E-3</v>
      </c>
      <c r="AF13" s="20">
        <v>12</v>
      </c>
      <c r="AG13" s="26">
        <f t="shared" ref="AG13:AG26" ca="1" si="18">C13/SUM(INDIRECT("C$2:C$"&amp;$A$28))</f>
        <v>1.5561504366524774E-2</v>
      </c>
      <c r="AH13" s="19">
        <f t="shared" ca="1" si="3"/>
        <v>0.1867380523982973</v>
      </c>
      <c r="AI13" s="19">
        <f ca="1">1/(2*SUM(AH$2:AH13)-1)</f>
        <v>0.12764439046960721</v>
      </c>
      <c r="AJ13" s="19">
        <f t="shared" si="4"/>
        <v>8.3333333333333329E-2</v>
      </c>
      <c r="AK13" s="19">
        <f t="shared" ca="1" si="5"/>
        <v>4.8339335057753327E-2</v>
      </c>
      <c r="AL13" s="27"/>
    </row>
    <row r="14" spans="1:38" x14ac:dyDescent="0.45">
      <c r="A14" s="18">
        <f t="shared" si="6"/>
        <v>14</v>
      </c>
      <c r="B14" s="23">
        <f>Итог!F15</f>
        <v>1.6805108435011856E-2</v>
      </c>
      <c r="C14" s="23">
        <f t="shared" si="1"/>
        <v>7.7898334724375027E-3</v>
      </c>
      <c r="D14" s="37">
        <f t="shared" si="2"/>
        <v>0.59418510678668146</v>
      </c>
      <c r="E14" s="29">
        <f t="shared" si="7"/>
        <v>92.692876658722312</v>
      </c>
      <c r="F14" s="24">
        <f t="shared" si="8"/>
        <v>4.0065737157398091</v>
      </c>
      <c r="G14" s="24">
        <f t="shared" si="9"/>
        <v>5.205566085173869</v>
      </c>
      <c r="H14" s="24">
        <f t="shared" si="11"/>
        <v>6.1173399440344047</v>
      </c>
      <c r="I14" s="24">
        <f t="shared" si="12"/>
        <v>6.9226796467824263</v>
      </c>
      <c r="J14" s="24">
        <f t="shared" si="13"/>
        <v>7.2832922658232517</v>
      </c>
      <c r="K14" s="24">
        <f t="shared" si="14"/>
        <v>7.9031618517946391</v>
      </c>
      <c r="L14" s="24">
        <f t="shared" si="15"/>
        <v>8.1911354850310225</v>
      </c>
      <c r="M14" s="24">
        <f t="shared" si="16"/>
        <v>9.1556312843371064</v>
      </c>
      <c r="N14" s="24">
        <f t="shared" si="17"/>
        <v>8.9924050632911392</v>
      </c>
      <c r="O14" s="24">
        <f t="shared" ref="O14:O26" si="19">($AD$11/O$27)/((AD14-$AD$11)/(AF14-O$27))</f>
        <v>9.1748535564853491</v>
      </c>
      <c r="P14" s="24">
        <f>($AD$12/P$27)/((AD14-$AD$12)/(AF14-P$27))</f>
        <v>9.1258670119300618</v>
      </c>
      <c r="Q14" s="24">
        <f>($AD$13/Q$27)/((AD14-$AD$13)/(AF14-Q$27))</f>
        <v>10.614370748299242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>
        <f t="shared" si="10"/>
        <v>3.4070252982118521E-2</v>
      </c>
      <c r="AF14" s="20">
        <v>13</v>
      </c>
      <c r="AG14" s="26">
        <f t="shared" ca="1" si="18"/>
        <v>1.0321674639048581E-2</v>
      </c>
      <c r="AH14" s="19">
        <f t="shared" ca="1" si="3"/>
        <v>0.13418177030763156</v>
      </c>
      <c r="AI14" s="19">
        <f ca="1">1/(2*SUM(AH$2:AH14)-1)</f>
        <v>0.12341673770788354</v>
      </c>
      <c r="AJ14" s="19">
        <f t="shared" si="4"/>
        <v>7.6923076923076927E-2</v>
      </c>
      <c r="AK14" s="19">
        <f t="shared" ca="1" si="5"/>
        <v>5.0368132516873831E-2</v>
      </c>
      <c r="AL14" s="27"/>
    </row>
    <row r="15" spans="1:38" x14ac:dyDescent="0.45">
      <c r="A15" s="18">
        <f t="shared" si="6"/>
        <v>15</v>
      </c>
      <c r="B15" s="23">
        <f>Итог!F16</f>
        <v>2E-3</v>
      </c>
      <c r="C15" s="23">
        <f t="shared" si="1"/>
        <v>2E-3</v>
      </c>
      <c r="D15" s="37">
        <f t="shared" si="2"/>
        <v>0.83173592041612987</v>
      </c>
      <c r="E15" s="29">
        <f t="shared" si="7"/>
        <v>151.37593751573561</v>
      </c>
      <c r="F15" s="24">
        <f t="shared" ref="F15:F26" si="20">(AD$2/F$27)/((AD15-AD$2)/(AF15-F$27))</f>
        <v>4.3289063655766045</v>
      </c>
      <c r="G15" s="24">
        <f t="shared" ref="G15:G26" si="21">(AD$3/G$27)/((AD15-AD$3)/(AF15-G$27))</f>
        <v>5.6567779075647353</v>
      </c>
      <c r="H15" s="24">
        <f t="shared" ref="H15:H26" si="22">(AD$4/H$27)/((AD15-AD$4)/(AF15-H$27))</f>
        <v>6.6911325140901052</v>
      </c>
      <c r="I15" s="24">
        <f t="shared" ref="I15:I26" si="23">($AD$5/I$27)/((AD15-$AD$5)/(AF15-I$27))</f>
        <v>7.6296579116796979</v>
      </c>
      <c r="J15" s="24">
        <f t="shared" ref="J15:J26" si="24">($AD$6/J$27)/((AD15-$AD$6)/(AF15-J$27))</f>
        <v>8.1037191668025876</v>
      </c>
      <c r="K15" s="24">
        <f t="shared" si="14"/>
        <v>8.8939001463014158</v>
      </c>
      <c r="L15" s="24">
        <f t="shared" si="15"/>
        <v>9.3587369988438116</v>
      </c>
      <c r="M15" s="24">
        <f t="shared" si="16"/>
        <v>10.653329422695847</v>
      </c>
      <c r="N15" s="24">
        <f t="shared" si="17"/>
        <v>10.782613763860782</v>
      </c>
      <c r="O15" s="24">
        <f t="shared" si="19"/>
        <v>11.506332630975807</v>
      </c>
      <c r="P15" s="24">
        <f t="shared" ref="P15:P26" si="25">($AD$12/P$27)/((AD15-$AD$12)/(AF15-P$27))</f>
        <v>12.417446051554704</v>
      </c>
      <c r="Q15" s="24">
        <f t="shared" ref="Q15:Q26" si="26">($AD$13/Q$27)/((AD15-$AD$13)/(AF15-Q$27))</f>
        <v>16.891846174248972</v>
      </c>
      <c r="R15" s="24">
        <f>($AD$14/R$27)/((AD15-$AD$14)/(AF15-R$27))</f>
        <v>38.461538461540556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1.0019999999999998</v>
      </c>
      <c r="AE15" s="30">
        <f t="shared" si="10"/>
        <v>0.23755081362944841</v>
      </c>
      <c r="AF15" s="20">
        <v>14</v>
      </c>
      <c r="AG15" s="26">
        <f t="shared" ca="1" si="18"/>
        <v>2.6500373019704218E-3</v>
      </c>
      <c r="AH15" s="19">
        <f t="shared" ca="1" si="3"/>
        <v>3.7100522227585905E-2</v>
      </c>
      <c r="AI15" s="19">
        <f ca="1">1/(2*SUM(AH$2:AH15)-1)</f>
        <v>0.12229678643868036</v>
      </c>
      <c r="AJ15" s="19">
        <f t="shared" si="4"/>
        <v>7.1428571428571425E-2</v>
      </c>
      <c r="AK15" s="19">
        <f t="shared" ca="1" si="5"/>
        <v>5.4781154626271159E-2</v>
      </c>
      <c r="AL15" s="27"/>
    </row>
    <row r="16" spans="1:38" x14ac:dyDescent="0.45">
      <c r="A16" s="18">
        <f t="shared" si="6"/>
        <v>16</v>
      </c>
      <c r="B16" s="23">
        <f>Итог!F17</f>
        <v>1E-3</v>
      </c>
      <c r="C16" s="23">
        <f t="shared" si="1"/>
        <v>1E-3</v>
      </c>
      <c r="D16" s="37">
        <f t="shared" si="2"/>
        <v>1.221130158625845</v>
      </c>
      <c r="E16" s="29">
        <f t="shared" si="7"/>
        <v>256.43733331142744</v>
      </c>
      <c r="F16" s="24">
        <f t="shared" si="20"/>
        <v>4.6557055282622182</v>
      </c>
      <c r="G16" s="24">
        <f t="shared" si="21"/>
        <v>6.1163170264105133</v>
      </c>
      <c r="H16" s="24">
        <f t="shared" si="22"/>
        <v>7.2788965074011909</v>
      </c>
      <c r="I16" s="24">
        <f t="shared" si="23"/>
        <v>8.3588225002639884</v>
      </c>
      <c r="J16" s="24">
        <f t="shared" si="24"/>
        <v>8.954959969827712</v>
      </c>
      <c r="K16" s="24">
        <f t="shared" si="14"/>
        <v>9.9296252426416665</v>
      </c>
      <c r="L16" s="24">
        <f t="shared" si="15"/>
        <v>10.586258047098596</v>
      </c>
      <c r="M16" s="24">
        <f t="shared" si="16"/>
        <v>12.243106316519285</v>
      </c>
      <c r="N16" s="24">
        <f t="shared" si="17"/>
        <v>12.680853291952426</v>
      </c>
      <c r="O16" s="24">
        <f t="shared" si="19"/>
        <v>13.967977208804836</v>
      </c>
      <c r="P16" s="24">
        <f t="shared" si="25"/>
        <v>15.821862864896021</v>
      </c>
      <c r="Q16" s="24">
        <f t="shared" si="26"/>
        <v>22.989468953857493</v>
      </c>
      <c r="R16" s="24">
        <f>($AD$14/R$27)/((AD16-$AD$14)/(AF16-R$27))</f>
        <v>51.282051282055029</v>
      </c>
      <c r="S16" s="24">
        <f>($AD$15/S$27)/((AD16-$AD$15)/(AF16-S$27))</f>
        <v>71.571428571436428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1.0029999999999997</v>
      </c>
      <c r="AE16" s="30">
        <f t="shared" si="10"/>
        <v>0.38939423820971508</v>
      </c>
      <c r="AF16" s="20">
        <v>15</v>
      </c>
      <c r="AG16" s="26">
        <f t="shared" ca="1" si="18"/>
        <v>1.3250186509852109E-3</v>
      </c>
      <c r="AH16" s="19">
        <f t="shared" ca="1" si="3"/>
        <v>1.9875279764778164E-2</v>
      </c>
      <c r="AI16" s="19">
        <f ca="1">1/(2*SUM(AH$2:AH16)-1)</f>
        <v>0.12170513327950666</v>
      </c>
      <c r="AJ16" s="19">
        <f t="shared" si="4"/>
        <v>6.6666666666666666E-2</v>
      </c>
      <c r="AK16" s="19">
        <f t="shared" ca="1" si="5"/>
        <v>5.8969785656614281E-2</v>
      </c>
      <c r="AL16" s="27"/>
    </row>
    <row r="17" spans="1:38" x14ac:dyDescent="0.45">
      <c r="A17" s="18">
        <f t="shared" si="6"/>
        <v>17</v>
      </c>
      <c r="B17" s="23">
        <f>Итог!F18</f>
        <v>1E-3</v>
      </c>
      <c r="C17" s="23">
        <f t="shared" si="1"/>
        <v>1E-3</v>
      </c>
      <c r="D17" s="37">
        <f t="shared" si="2"/>
        <v>1.4530804659961818</v>
      </c>
      <c r="E17" s="29">
        <f t="shared" si="7"/>
        <v>348.73931183908365</v>
      </c>
      <c r="F17" s="24">
        <f t="shared" si="20"/>
        <v>4.9816374954096405</v>
      </c>
      <c r="G17" s="24">
        <f t="shared" si="21"/>
        <v>6.5740810111564025</v>
      </c>
      <c r="H17" s="24">
        <f t="shared" si="22"/>
        <v>7.8633650149048755</v>
      </c>
      <c r="I17" s="24">
        <f t="shared" si="23"/>
        <v>9.0821372438067129</v>
      </c>
      <c r="J17" s="24">
        <f t="shared" si="24"/>
        <v>9.7969538544963033</v>
      </c>
      <c r="K17" s="24">
        <f t="shared" si="14"/>
        <v>10.949732266073459</v>
      </c>
      <c r="L17" s="24">
        <f t="shared" si="15"/>
        <v>11.788912858053823</v>
      </c>
      <c r="M17" s="24">
        <f t="shared" si="16"/>
        <v>13.786057448425886</v>
      </c>
      <c r="N17" s="24">
        <f t="shared" si="17"/>
        <v>14.504792928680194</v>
      </c>
      <c r="O17" s="24">
        <f t="shared" si="19"/>
        <v>16.291570515154312</v>
      </c>
      <c r="P17" s="24">
        <f t="shared" si="25"/>
        <v>18.936963121992662</v>
      </c>
      <c r="Q17" s="24">
        <f t="shared" si="26"/>
        <v>28.052705150506529</v>
      </c>
      <c r="R17" s="24">
        <f t="shared" ref="R17:R26" si="27">($AD$14/R$27)/((AD17-$AD$14)/(AF17-R$27))</f>
        <v>57.692307692312433</v>
      </c>
      <c r="S17" s="24">
        <f t="shared" ref="S17:S26" si="28">($AD$15/S$27)/((AD17-$AD$15)/(AF17-S$27))</f>
        <v>71.571428571436428</v>
      </c>
      <c r="T17" s="24">
        <f>($AD$16/T$27)/((AD17-$AD$16)/(AF17-T$27))</f>
        <v>66.866666666674007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1.0039999999999996</v>
      </c>
      <c r="AE17" s="30">
        <f t="shared" si="10"/>
        <v>0.23195030737033684</v>
      </c>
      <c r="AF17" s="20">
        <v>16</v>
      </c>
      <c r="AG17" s="26">
        <f t="shared" ca="1" si="18"/>
        <v>1.3250186509852109E-3</v>
      </c>
      <c r="AH17" s="19">
        <f t="shared" ca="1" si="3"/>
        <v>2.1200298415763374E-2</v>
      </c>
      <c r="AI17" s="19">
        <f ca="1">1/(2*SUM(AH$2:AH17)-1)</f>
        <v>0.12108031402449101</v>
      </c>
      <c r="AJ17" s="19">
        <f t="shared" si="4"/>
        <v>6.25E-2</v>
      </c>
      <c r="AK17" s="19">
        <f t="shared" ca="1" si="5"/>
        <v>6.2485668292790418E-2</v>
      </c>
      <c r="AL17" s="27"/>
    </row>
    <row r="18" spans="1:38" x14ac:dyDescent="0.45">
      <c r="A18" s="18">
        <f t="shared" si="6"/>
        <v>18</v>
      </c>
      <c r="B18" s="23">
        <f>Итог!F19</f>
        <v>1E-3</v>
      </c>
      <c r="C18" s="23">
        <f t="shared" si="1"/>
        <v>1E-3</v>
      </c>
      <c r="D18" s="37">
        <f t="shared" si="2"/>
        <v>1.5919599265587943</v>
      </c>
      <c r="E18" s="29">
        <f t="shared" si="7"/>
        <v>433.01310002399202</v>
      </c>
      <c r="F18" s="24">
        <f t="shared" si="20"/>
        <v>5.3067057142353127</v>
      </c>
      <c r="G18" s="24">
        <f t="shared" si="21"/>
        <v>7.0300801276096516</v>
      </c>
      <c r="H18" s="24">
        <f t="shared" si="22"/>
        <v>8.4445656749039895</v>
      </c>
      <c r="I18" s="24">
        <f t="shared" si="23"/>
        <v>9.7996722580925368</v>
      </c>
      <c r="J18" s="24">
        <f t="shared" si="24"/>
        <v>10.629850678974314</v>
      </c>
      <c r="K18" s="24">
        <f t="shared" si="14"/>
        <v>11.954571838862574</v>
      </c>
      <c r="L18" s="24">
        <f t="shared" si="15"/>
        <v>12.967449438902754</v>
      </c>
      <c r="M18" s="24">
        <f t="shared" si="16"/>
        <v>15.284221622541525</v>
      </c>
      <c r="N18" s="24">
        <f t="shared" si="17"/>
        <v>16.258711249957223</v>
      </c>
      <c r="O18" s="24">
        <f t="shared" si="19"/>
        <v>18.488408858086185</v>
      </c>
      <c r="P18" s="24">
        <f t="shared" si="25"/>
        <v>21.798123956700696</v>
      </c>
      <c r="Q18" s="24">
        <f t="shared" si="26"/>
        <v>32.324181828541029</v>
      </c>
      <c r="R18" s="24">
        <f t="shared" si="27"/>
        <v>61.53846153846694</v>
      </c>
      <c r="S18" s="24">
        <f t="shared" si="28"/>
        <v>71.571428571436428</v>
      </c>
      <c r="T18" s="24">
        <f t="shared" ref="T18:T26" si="29">($AD$16/T$27)/((AD18-$AD$16)/(AF18-T$27))</f>
        <v>66.866666666674007</v>
      </c>
      <c r="U18" s="24">
        <f>($AD$17/U$27)/((AD18-$AD$17)/(AF18-U$27))</f>
        <v>62.750000000006885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1.0049999999999994</v>
      </c>
      <c r="AE18" s="30">
        <f t="shared" si="10"/>
        <v>0.13887946056261247</v>
      </c>
      <c r="AF18" s="20">
        <v>17</v>
      </c>
      <c r="AG18" s="26">
        <f t="shared" ca="1" si="18"/>
        <v>1.3250186509852109E-3</v>
      </c>
      <c r="AH18" s="19">
        <f t="shared" ca="1" si="3"/>
        <v>2.2525317066748585E-2</v>
      </c>
      <c r="AI18" s="19">
        <f ca="1">1/(2*SUM(AH$2:AH18)-1)</f>
        <v>0.12042343490375113</v>
      </c>
      <c r="AJ18" s="19">
        <f t="shared" si="4"/>
        <v>5.8823529411764705E-2</v>
      </c>
      <c r="AK18" s="19">
        <f t="shared" ca="1" si="5"/>
        <v>6.5449899585235574E-2</v>
      </c>
      <c r="AL18" s="27"/>
    </row>
    <row r="19" spans="1:38" x14ac:dyDescent="0.45">
      <c r="A19" s="18">
        <f t="shared" si="6"/>
        <v>19</v>
      </c>
      <c r="B19" s="23">
        <f>Итог!F20</f>
        <v>1E-3</v>
      </c>
      <c r="C19" s="23">
        <f t="shared" si="1"/>
        <v>1E-3</v>
      </c>
      <c r="D19" s="37">
        <f t="shared" si="2"/>
        <v>1.6707334531830282</v>
      </c>
      <c r="E19" s="29">
        <f t="shared" si="7"/>
        <v>511.24443667400664</v>
      </c>
      <c r="F19" s="24">
        <f t="shared" si="20"/>
        <v>5.6309136137090023</v>
      </c>
      <c r="G19" s="24">
        <f t="shared" si="21"/>
        <v>7.4843245625719934</v>
      </c>
      <c r="H19" s="24">
        <f t="shared" si="22"/>
        <v>9.0225258175035083</v>
      </c>
      <c r="I19" s="24">
        <f t="shared" si="23"/>
        <v>10.511496542828786</v>
      </c>
      <c r="J19" s="24">
        <f t="shared" si="24"/>
        <v>11.453797080635137</v>
      </c>
      <c r="K19" s="24">
        <f t="shared" si="14"/>
        <v>12.9444841660404</v>
      </c>
      <c r="L19" s="24">
        <f t="shared" si="15"/>
        <v>14.122586093368191</v>
      </c>
      <c r="M19" s="24">
        <f t="shared" si="16"/>
        <v>16.739520976241888</v>
      </c>
      <c r="N19" s="24">
        <f t="shared" si="17"/>
        <v>17.94656450837839</v>
      </c>
      <c r="O19" s="24">
        <f t="shared" si="19"/>
        <v>20.568588813246489</v>
      </c>
      <c r="P19" s="24">
        <f t="shared" si="25"/>
        <v>24.435180581187229</v>
      </c>
      <c r="Q19" s="24">
        <f t="shared" si="26"/>
        <v>35.97614751877834</v>
      </c>
      <c r="R19" s="24">
        <f t="shared" si="27"/>
        <v>64.102564102569971</v>
      </c>
      <c r="S19" s="24">
        <f t="shared" si="28"/>
        <v>71.571428571436428</v>
      </c>
      <c r="T19" s="24">
        <f t="shared" si="29"/>
        <v>66.866666666674007</v>
      </c>
      <c r="U19" s="24">
        <f>($AD$17/U$27)/(($AD19-$AD$17)/($AF19-U$27))</f>
        <v>62.750000000006885</v>
      </c>
      <c r="V19" s="24">
        <f>($AD$18/V$27)/(($AD19-$AD$18)/($AF19-V$27))</f>
        <v>59.117647058830009</v>
      </c>
      <c r="W19" s="24"/>
      <c r="X19" s="24"/>
      <c r="Y19" s="24"/>
      <c r="Z19" s="24"/>
      <c r="AA19" s="24"/>
      <c r="AB19" s="24"/>
      <c r="AC19" s="24"/>
      <c r="AD19" s="26">
        <f>SUM(C$1:C19)</f>
        <v>1.0059999999999993</v>
      </c>
      <c r="AE19" s="30">
        <f t="shared" si="10"/>
        <v>7.877352662423398E-2</v>
      </c>
      <c r="AF19" s="20">
        <v>18</v>
      </c>
      <c r="AG19" s="26">
        <f t="shared" ca="1" si="18"/>
        <v>1.3250186509852109E-3</v>
      </c>
      <c r="AH19" s="19">
        <f t="shared" ca="1" si="3"/>
        <v>2.3850335717733796E-2</v>
      </c>
      <c r="AI19" s="19">
        <f ca="1">1/(2*SUM(AH$2:AH19)-1)</f>
        <v>0.11973564001699412</v>
      </c>
      <c r="AJ19" s="19">
        <f t="shared" si="4"/>
        <v>5.5555555555555552E-2</v>
      </c>
      <c r="AK19" s="19">
        <f t="shared" ca="1" si="5"/>
        <v>6.7955383547405546E-2</v>
      </c>
      <c r="AL19" s="27"/>
    </row>
    <row r="20" spans="1:38" x14ac:dyDescent="0.45">
      <c r="A20" s="18">
        <f t="shared" si="6"/>
        <v>20</v>
      </c>
      <c r="B20" s="23">
        <f>Итог!F21</f>
        <v>1E-3</v>
      </c>
      <c r="C20" s="23">
        <f t="shared" si="1"/>
        <v>1E-3</v>
      </c>
      <c r="D20" s="37">
        <f t="shared" si="2"/>
        <v>1.7092197929017505</v>
      </c>
      <c r="E20" s="29">
        <f t="shared" si="7"/>
        <v>584.55316917239873</v>
      </c>
      <c r="F20" s="24">
        <f t="shared" si="20"/>
        <v>5.9542646046743695</v>
      </c>
      <c r="G20" s="24">
        <f t="shared" si="21"/>
        <v>7.9368244245982238</v>
      </c>
      <c r="H20" s="24">
        <f t="shared" si="22"/>
        <v>9.5972724688945288</v>
      </c>
      <c r="I20" s="24">
        <f t="shared" si="23"/>
        <v>11.217678003764073</v>
      </c>
      <c r="J20" s="24">
        <f t="shared" si="24"/>
        <v>12.268936562124862</v>
      </c>
      <c r="K20" s="24">
        <f t="shared" si="14"/>
        <v>13.919799419430721</v>
      </c>
      <c r="L20" s="24">
        <f t="shared" si="15"/>
        <v>15.255012881620305</v>
      </c>
      <c r="M20" s="24">
        <f t="shared" si="16"/>
        <v>18.153769207499373</v>
      </c>
      <c r="N20" s="24">
        <f t="shared" si="17"/>
        <v>19.572016424624834</v>
      </c>
      <c r="O20" s="24">
        <f t="shared" si="19"/>
        <v>22.541162377359598</v>
      </c>
      <c r="P20" s="24">
        <f t="shared" si="25"/>
        <v>26.873470583806462</v>
      </c>
      <c r="Q20" s="24">
        <f t="shared" si="26"/>
        <v>39.134265094086857</v>
      </c>
      <c r="R20" s="24">
        <f t="shared" si="27"/>
        <v>65.934065934072152</v>
      </c>
      <c r="S20" s="24">
        <f t="shared" si="28"/>
        <v>71.571428571436428</v>
      </c>
      <c r="T20" s="24">
        <f t="shared" si="29"/>
        <v>66.866666666674007</v>
      </c>
      <c r="U20" s="24">
        <f t="shared" ref="U20:U26" si="30">($AD$17/U$27)/((AD20-$AD$17)/(AF20-U$27))</f>
        <v>62.750000000006885</v>
      </c>
      <c r="V20" s="24">
        <f t="shared" ref="V20:V26" si="31">($AD$18/V$27)/(($AD20-$AD$18)/($AF20-V$27))</f>
        <v>59.117647058830009</v>
      </c>
      <c r="W20" s="24">
        <f>($AD$19/W$27)/(($AD20-$AD$19)/($AF20-W$27))</f>
        <v>55.888888888895004</v>
      </c>
      <c r="X20" s="24"/>
      <c r="Y20" s="24"/>
      <c r="Z20" s="24"/>
      <c r="AA20" s="24"/>
      <c r="AB20" s="24"/>
      <c r="AC20" s="24"/>
      <c r="AD20" s="26">
        <f>SUM(C$1:C20)</f>
        <v>1.0069999999999992</v>
      </c>
      <c r="AE20" s="30">
        <f t="shared" si="10"/>
        <v>3.8486339718722284E-2</v>
      </c>
      <c r="AF20" s="20">
        <v>19</v>
      </c>
      <c r="AG20" s="26">
        <f t="shared" ca="1" si="18"/>
        <v>1.3250186509852109E-3</v>
      </c>
      <c r="AH20" s="19">
        <f t="shared" ca="1" si="3"/>
        <v>2.5175354368719007E-2</v>
      </c>
      <c r="AI20" s="19">
        <f ca="1">1/(2*SUM(AH$2:AH20)-1)</f>
        <v>0.11901810670974471</v>
      </c>
      <c r="AJ20" s="19">
        <f t="shared" si="4"/>
        <v>5.2631578947368418E-2</v>
      </c>
      <c r="AK20" s="19">
        <f t="shared" ca="1" si="5"/>
        <v>7.0074668193619405E-2</v>
      </c>
      <c r="AL20" s="27"/>
    </row>
    <row r="21" spans="1:38" x14ac:dyDescent="0.45">
      <c r="A21" s="18" t="b">
        <f t="shared" si="6"/>
        <v>0</v>
      </c>
      <c r="B21" s="23">
        <f>Итог!F22</f>
        <v>1E-3</v>
      </c>
      <c r="C21" s="23">
        <f t="shared" si="1"/>
        <v>1E-3</v>
      </c>
      <c r="D21" s="37">
        <f t="shared" si="2"/>
        <v>1.7202206803817406</v>
      </c>
      <c r="E21" s="29">
        <f t="shared" si="7"/>
        <v>653.68385854506141</v>
      </c>
      <c r="F21" s="24">
        <f t="shared" si="20"/>
        <v>6.2767620799685853</v>
      </c>
      <c r="G21" s="24">
        <f t="shared" si="21"/>
        <v>8.3875897447460446</v>
      </c>
      <c r="H21" s="24">
        <f t="shared" si="22"/>
        <v>10.168832355567016</v>
      </c>
      <c r="I21" s="24">
        <f t="shared" si="23"/>
        <v>11.918283474282969</v>
      </c>
      <c r="J21" s="24">
        <f t="shared" si="24"/>
        <v>13.075409574682416</v>
      </c>
      <c r="K21" s="24">
        <f t="shared" si="14"/>
        <v>14.880838104812451</v>
      </c>
      <c r="L21" s="24">
        <f t="shared" si="15"/>
        <v>16.365392994927152</v>
      </c>
      <c r="M21" s="24">
        <f t="shared" si="16"/>
        <v>19.528679115681424</v>
      </c>
      <c r="N21" s="24">
        <f t="shared" si="17"/>
        <v>21.138464734600898</v>
      </c>
      <c r="O21" s="24">
        <f t="shared" si="19"/>
        <v>24.414268650814257</v>
      </c>
      <c r="P21" s="24">
        <f t="shared" si="25"/>
        <v>29.134650663170973</v>
      </c>
      <c r="Q21" s="24">
        <f t="shared" si="26"/>
        <v>41.892363558260215</v>
      </c>
      <c r="R21" s="24">
        <f t="shared" si="27"/>
        <v>67.307692307698787</v>
      </c>
      <c r="S21" s="24">
        <f t="shared" si="28"/>
        <v>71.571428571436428</v>
      </c>
      <c r="T21" s="24">
        <f t="shared" si="29"/>
        <v>66.866666666674007</v>
      </c>
      <c r="U21" s="24">
        <f t="shared" si="30"/>
        <v>62.750000000006885</v>
      </c>
      <c r="V21" s="24">
        <f t="shared" si="31"/>
        <v>59.117647058830009</v>
      </c>
      <c r="W21" s="24">
        <f>($AD$19/W$27)/(($AD21-$AD$19)/($AF21-W$27))</f>
        <v>55.888888888895004</v>
      </c>
      <c r="X21" s="24">
        <f>($AD$20/X$27)/(($AD21-$AD$20)/($AF21-X$27))</f>
        <v>53.000000000005791</v>
      </c>
      <c r="Y21" s="24"/>
      <c r="Z21" s="24"/>
      <c r="AA21" s="24"/>
      <c r="AB21" s="24"/>
      <c r="AC21" s="24"/>
      <c r="AD21" s="26">
        <f>SUM(C$1:C21)</f>
        <v>1.0079999999999991</v>
      </c>
      <c r="AE21" s="30">
        <f t="shared" si="10"/>
        <v>1.1000887479990062E-2</v>
      </c>
      <c r="AF21" s="20">
        <v>20</v>
      </c>
      <c r="AG21" s="26">
        <f t="shared" ca="1" si="18"/>
        <v>1.3250186509852109E-3</v>
      </c>
      <c r="AH21" s="19">
        <f t="shared" ca="1" si="3"/>
        <v>2.6500373019704218E-2</v>
      </c>
      <c r="AI21" s="19">
        <f ca="1">1/(2*SUM(AH$2:AH21)-1)</f>
        <v>0.11827204094543899</v>
      </c>
      <c r="AJ21" s="19">
        <f t="shared" si="4"/>
        <v>0.05</v>
      </c>
      <c r="AK21" s="19">
        <f t="shared" ca="1" si="5"/>
        <v>7.1865306258356826E-2</v>
      </c>
      <c r="AL21" s="27"/>
    </row>
    <row r="22" spans="1:38" x14ac:dyDescent="0.45">
      <c r="A22" s="18" t="b">
        <f t="shared" si="6"/>
        <v>0</v>
      </c>
      <c r="B22" s="23">
        <f>Итог!F23</f>
        <v>1E-3</v>
      </c>
      <c r="C22" s="23">
        <f t="shared" si="1"/>
        <v>1E-3</v>
      </c>
      <c r="D22" s="37">
        <f t="shared" si="2"/>
        <v>1.7123367129596985</v>
      </c>
      <c r="E22" s="29">
        <f t="shared" si="7"/>
        <v>719.18141944307331</v>
      </c>
      <c r="F22" s="24">
        <f t="shared" si="20"/>
        <v>6.5984094145409946</v>
      </c>
      <c r="G22" s="24">
        <f t="shared" si="21"/>
        <v>8.8366304773173088</v>
      </c>
      <c r="H22" s="24">
        <f t="shared" si="22"/>
        <v>10.73723190845265</v>
      </c>
      <c r="I22" s="24">
        <f t="shared" si="23"/>
        <v>12.613378736491146</v>
      </c>
      <c r="J22" s="24">
        <f t="shared" si="24"/>
        <v>13.873353598816223</v>
      </c>
      <c r="K22" s="24">
        <f t="shared" si="14"/>
        <v>15.827911413076079</v>
      </c>
      <c r="L22" s="24">
        <f t="shared" si="15"/>
        <v>17.454364050791956</v>
      </c>
      <c r="M22" s="24">
        <f t="shared" si="16"/>
        <v>20.865869521722381</v>
      </c>
      <c r="N22" s="24">
        <f t="shared" si="17"/>
        <v>22.649064897137979</v>
      </c>
      <c r="O22" s="24">
        <f t="shared" si="19"/>
        <v>26.195246089804016</v>
      </c>
      <c r="P22" s="24">
        <f t="shared" si="25"/>
        <v>31.237341624292021</v>
      </c>
      <c r="Q22" s="24">
        <f t="shared" si="26"/>
        <v>44.321918148701776</v>
      </c>
      <c r="R22" s="24">
        <f t="shared" si="27"/>
        <v>68.376068376075054</v>
      </c>
      <c r="S22" s="24">
        <f t="shared" si="28"/>
        <v>71.571428571436428</v>
      </c>
      <c r="T22" s="24">
        <f t="shared" si="29"/>
        <v>66.866666666674007</v>
      </c>
      <c r="U22" s="24">
        <f t="shared" si="30"/>
        <v>62.750000000006885</v>
      </c>
      <c r="V22" s="24">
        <f t="shared" si="31"/>
        <v>59.117647058830009</v>
      </c>
      <c r="W22" s="24">
        <f t="shared" ref="W22:W26" si="32">($AD$19/W$27)/(($AD22-$AD$19)/($AF22-W$27))</f>
        <v>55.888888888895004</v>
      </c>
      <c r="X22" s="24">
        <f t="shared" ref="X22:X26" si="33">($AD$20/X$27)/(($AD22-$AD$20)/($AF22-X$27))</f>
        <v>53.000000000005791</v>
      </c>
      <c r="Y22" s="24">
        <f>($AD$21/Y$27)/(($AD22-$AD$21)/($AF22-Y$27))</f>
        <v>50.400000000005512</v>
      </c>
      <c r="Z22" s="24"/>
      <c r="AA22" s="24"/>
      <c r="AB22" s="24"/>
      <c r="AC22" s="24"/>
      <c r="AD22" s="26">
        <f>SUM(C$1:C22)</f>
        <v>1.008999999999999</v>
      </c>
      <c r="AE22" s="30">
        <f t="shared" si="10"/>
        <v>-7.8839674220421152E-3</v>
      </c>
      <c r="AF22" s="20">
        <v>21</v>
      </c>
      <c r="AG22" s="26">
        <f t="shared" ca="1" si="18"/>
        <v>1.3250186509852109E-3</v>
      </c>
      <c r="AH22" s="19">
        <f t="shared" ca="1" si="3"/>
        <v>2.7825391670689429E-2</v>
      </c>
      <c r="AI22" s="19">
        <f ca="1">1/(2*SUM(AH$2:AH22)-1)</f>
        <v>0.11749867270380722</v>
      </c>
      <c r="AJ22" s="19">
        <f t="shared" si="4"/>
        <v>4.7619047619047616E-2</v>
      </c>
      <c r="AK22" s="19">
        <f t="shared" ca="1" si="5"/>
        <v>7.3373606338997588E-2</v>
      </c>
      <c r="AL22" s="27"/>
    </row>
    <row r="23" spans="1:38" x14ac:dyDescent="0.45">
      <c r="A23" s="18" t="b">
        <f t="shared" si="6"/>
        <v>0</v>
      </c>
      <c r="B23" s="23">
        <f>Итог!F24</f>
        <v>1E-3</v>
      </c>
      <c r="C23" s="23">
        <f t="shared" si="1"/>
        <v>1E-3</v>
      </c>
      <c r="D23" s="37">
        <f t="shared" si="2"/>
        <v>1.6914909150971182</v>
      </c>
      <c r="E23" s="29">
        <f t="shared" si="7"/>
        <v>781.46880277486866</v>
      </c>
      <c r="F23" s="24">
        <f t="shared" si="20"/>
        <v>6.9192099655708486</v>
      </c>
      <c r="G23" s="24">
        <f t="shared" si="21"/>
        <v>9.2839565005907705</v>
      </c>
      <c r="H23" s="24">
        <f t="shared" si="22"/>
        <v>11.302497266999151</v>
      </c>
      <c r="I23" s="24">
        <f t="shared" si="23"/>
        <v>13.303028541804993</v>
      </c>
      <c r="J23" s="24">
        <f t="shared" si="24"/>
        <v>14.662903222434686</v>
      </c>
      <c r="K23" s="24">
        <f t="shared" si="14"/>
        <v>16.76132155618194</v>
      </c>
      <c r="L23" s="24">
        <f t="shared" si="15"/>
        <v>18.522539313891663</v>
      </c>
      <c r="M23" s="24">
        <f t="shared" si="16"/>
        <v>22.166871626454821</v>
      </c>
      <c r="N23" s="24">
        <f t="shared" si="17"/>
        <v>24.106751310376929</v>
      </c>
      <c r="O23" s="24">
        <f t="shared" si="19"/>
        <v>27.890728592643175</v>
      </c>
      <c r="P23" s="24">
        <f t="shared" si="25"/>
        <v>33.197642340973459</v>
      </c>
      <c r="Q23" s="24">
        <f t="shared" si="26"/>
        <v>46.478333072692202</v>
      </c>
      <c r="R23" s="24">
        <f t="shared" si="27"/>
        <v>69.230769230776076</v>
      </c>
      <c r="S23" s="24">
        <f t="shared" si="28"/>
        <v>71.571428571436428</v>
      </c>
      <c r="T23" s="24">
        <f t="shared" si="29"/>
        <v>66.866666666674007</v>
      </c>
      <c r="U23" s="24">
        <f t="shared" si="30"/>
        <v>62.750000000006885</v>
      </c>
      <c r="V23" s="24">
        <f t="shared" si="31"/>
        <v>59.117647058830009</v>
      </c>
      <c r="W23" s="24">
        <f t="shared" si="32"/>
        <v>55.888888888895004</v>
      </c>
      <c r="X23" s="24">
        <f t="shared" si="33"/>
        <v>53.000000000005791</v>
      </c>
      <c r="Y23" s="24">
        <f t="shared" ref="Y23:Y26" si="34">($AD$21/Y$27)/(($AD23-$AD$21)/($AF23-Y$27))</f>
        <v>50.400000000005512</v>
      </c>
      <c r="Z23" s="24">
        <f>($AD$22/Z$27)/(($AD23-$AD$22)/($AF23-Z$27))</f>
        <v>48.047619047624288</v>
      </c>
      <c r="AA23" s="24"/>
      <c r="AB23" s="24"/>
      <c r="AC23" s="24"/>
      <c r="AD23" s="26">
        <f>SUM(C$1:C23)</f>
        <v>1.0099999999999989</v>
      </c>
      <c r="AE23" s="30">
        <f t="shared" si="10"/>
        <v>-2.0845797862580229E-2</v>
      </c>
      <c r="AF23" s="20">
        <v>22</v>
      </c>
      <c r="AG23" s="26">
        <f t="shared" ca="1" si="18"/>
        <v>1.3250186509852109E-3</v>
      </c>
      <c r="AH23" s="19">
        <f t="shared" ca="1" si="3"/>
        <v>2.915041032167464E-2</v>
      </c>
      <c r="AI23" s="19">
        <f ca="1">1/(2*SUM(AH$2:AH23)-1)</f>
        <v>0.11669925143434931</v>
      </c>
      <c r="AJ23" s="19">
        <f t="shared" si="4"/>
        <v>4.5454545454545456E-2</v>
      </c>
      <c r="AK23" s="19">
        <f t="shared" ca="1" si="5"/>
        <v>7.4637311026461178E-2</v>
      </c>
      <c r="AL23" s="27"/>
    </row>
    <row r="24" spans="1:38" x14ac:dyDescent="0.45">
      <c r="A24" s="18" t="str">
        <f t="shared" si="6"/>
        <v/>
      </c>
      <c r="B24" s="23">
        <f>Итог!F25</f>
        <v>1E-3</v>
      </c>
      <c r="C24" s="23">
        <f t="shared" si="1"/>
        <v>1E-3</v>
      </c>
      <c r="D24" s="37">
        <f t="shared" si="2"/>
        <v>1.661832110382456</v>
      </c>
      <c r="E24" s="29">
        <f t="shared" si="7"/>
        <v>840.88704785352286</v>
      </c>
      <c r="F24" s="24">
        <f t="shared" si="20"/>
        <v>7.2391670725841086</v>
      </c>
      <c r="G24" s="24">
        <f t="shared" si="21"/>
        <v>9.7295776175464628</v>
      </c>
      <c r="H24" s="24">
        <f t="shared" si="22"/>
        <v>11.864654283177385</v>
      </c>
      <c r="I24" s="24">
        <f t="shared" si="23"/>
        <v>13.987296631059197</v>
      </c>
      <c r="J24" s="24">
        <f t="shared" si="24"/>
        <v>15.444190216523765</v>
      </c>
      <c r="K24" s="24">
        <f t="shared" si="14"/>
        <v>17.681362088682366</v>
      </c>
      <c r="L24" s="24">
        <f t="shared" si="15"/>
        <v>19.570508847729318</v>
      </c>
      <c r="M24" s="24">
        <f t="shared" si="16"/>
        <v>23.433134859607492</v>
      </c>
      <c r="N24" s="24">
        <f t="shared" si="17"/>
        <v>25.514256337005392</v>
      </c>
      <c r="O24" s="24">
        <f t="shared" si="19"/>
        <v>29.506728072706721</v>
      </c>
      <c r="P24" s="24">
        <f t="shared" si="25"/>
        <v>35.029542724094419</v>
      </c>
      <c r="Q24" s="24">
        <f t="shared" si="26"/>
        <v>48.405218030155403</v>
      </c>
      <c r="R24" s="24">
        <f t="shared" si="27"/>
        <v>69.930069930076925</v>
      </c>
      <c r="S24" s="24">
        <f t="shared" si="28"/>
        <v>71.571428571436428</v>
      </c>
      <c r="T24" s="24">
        <f t="shared" si="29"/>
        <v>66.866666666674007</v>
      </c>
      <c r="U24" s="24">
        <f t="shared" si="30"/>
        <v>62.750000000006885</v>
      </c>
      <c r="V24" s="24">
        <f t="shared" si="31"/>
        <v>59.117647058830009</v>
      </c>
      <c r="W24" s="24">
        <f t="shared" si="32"/>
        <v>55.888888888895004</v>
      </c>
      <c r="X24" s="24">
        <f t="shared" si="33"/>
        <v>53.000000000005791</v>
      </c>
      <c r="Y24" s="24">
        <f t="shared" si="34"/>
        <v>50.400000000005512</v>
      </c>
      <c r="Z24" s="24">
        <f t="shared" ref="Z24:Z26" si="35">($AD$22/Z$27)/(($AD24-$AD$22)/($AF24-Z$27))</f>
        <v>48.047619047624288</v>
      </c>
      <c r="AA24" s="24">
        <f>($AD$23/AA$27)/(($AD24-$AD$23)/($AF24-AA$27))</f>
        <v>45.909090909095916</v>
      </c>
      <c r="AB24" s="24"/>
      <c r="AC24" s="24"/>
      <c r="AD24" s="26">
        <f>SUM(C$1:C24)</f>
        <v>1.0109999999999988</v>
      </c>
      <c r="AE24" s="30">
        <f t="shared" si="10"/>
        <v>-2.9658804714662201E-2</v>
      </c>
      <c r="AF24" s="20">
        <v>23</v>
      </c>
      <c r="AG24" s="26">
        <f t="shared" ca="1" si="18"/>
        <v>1.3250186509852109E-3</v>
      </c>
      <c r="AH24" s="19">
        <f t="shared" ca="1" si="3"/>
        <v>3.0475428972659851E-2</v>
      </c>
      <c r="AI24" s="19">
        <f ca="1">1/(2*SUM(AH$2:AH24)-1)</f>
        <v>0.11587504159185284</v>
      </c>
      <c r="AJ24" s="19">
        <f t="shared" si="4"/>
        <v>4.3478260869565216E-2</v>
      </c>
      <c r="AK24" s="19">
        <f t="shared" ca="1" si="5"/>
        <v>7.5687543482391609E-2</v>
      </c>
      <c r="AL24" s="27"/>
    </row>
    <row r="25" spans="1:38" x14ac:dyDescent="0.45">
      <c r="A25" s="18" t="str">
        <f t="shared" si="6"/>
        <v/>
      </c>
      <c r="B25" s="23">
        <f>Итог!F26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7.5682201213379319</v>
      </c>
      <c r="G25" s="24">
        <f t="shared" si="21"/>
        <v>10.192890837429626</v>
      </c>
      <c r="H25" s="24">
        <f t="shared" si="22"/>
        <v>12.457886997336255</v>
      </c>
      <c r="I25" s="24">
        <f t="shared" si="23"/>
        <v>14.723470137957047</v>
      </c>
      <c r="J25" s="24">
        <f t="shared" si="24"/>
        <v>16.302200784108415</v>
      </c>
      <c r="K25" s="24">
        <f t="shared" si="14"/>
        <v>18.721442211546037</v>
      </c>
      <c r="L25" s="24">
        <f t="shared" si="15"/>
        <v>20.793665650712398</v>
      </c>
      <c r="M25" s="24">
        <f t="shared" si="16"/>
        <v>24.995343850247991</v>
      </c>
      <c r="N25" s="24">
        <f t="shared" si="17"/>
        <v>27.336703218220059</v>
      </c>
      <c r="O25" s="24">
        <f t="shared" si="19"/>
        <v>31.776476385991852</v>
      </c>
      <c r="P25" s="24">
        <f t="shared" si="25"/>
        <v>37.948671284435619</v>
      </c>
      <c r="Q25" s="24">
        <f t="shared" si="26"/>
        <v>52.805692396533168</v>
      </c>
      <c r="R25" s="24">
        <f t="shared" si="27"/>
        <v>76.923076923084608</v>
      </c>
      <c r="S25" s="24">
        <f t="shared" si="28"/>
        <v>79.523809523818258</v>
      </c>
      <c r="T25" s="24">
        <f t="shared" si="29"/>
        <v>75.225000000008251</v>
      </c>
      <c r="U25" s="24">
        <f t="shared" si="30"/>
        <v>71.714285714293581</v>
      </c>
      <c r="V25" s="24">
        <f t="shared" si="31"/>
        <v>68.970588235301676</v>
      </c>
      <c r="W25" s="24">
        <f t="shared" si="32"/>
        <v>67.06666666667401</v>
      </c>
      <c r="X25" s="24">
        <f t="shared" si="33"/>
        <v>66.250000000007248</v>
      </c>
      <c r="Y25" s="24">
        <f t="shared" si="34"/>
        <v>67.20000000000735</v>
      </c>
      <c r="Z25" s="24">
        <f t="shared" si="35"/>
        <v>72.071428571436442</v>
      </c>
      <c r="AA25" s="24">
        <f t="shared" ref="AA25:AA26" si="36">($AD$23/AA$27)/(($AD25-$AD$23)/($AF25-AA$27))</f>
        <v>91.818181818191832</v>
      </c>
      <c r="AB25" s="24" t="e">
        <f>($AD$24/AB$27)/(($AD25-$AD$24)/($AF25-AB$27))</f>
        <v>#DIV/0!</v>
      </c>
      <c r="AC25" s="24"/>
      <c r="AD25" s="26">
        <f>SUM(C$1:C25)</f>
        <v>1.0109999999999988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0.11587504159185284</v>
      </c>
      <c r="AJ25" s="19">
        <f t="shared" si="4"/>
        <v>4.1666666666666664E-2</v>
      </c>
      <c r="AK25" s="19">
        <f t="shared" ca="1" si="5"/>
        <v>7.7434826008889915E-2</v>
      </c>
      <c r="AL25" s="27"/>
    </row>
    <row r="26" spans="1:38" x14ac:dyDescent="0.45">
      <c r="A26" s="18" t="str">
        <f t="shared" si="6"/>
        <v/>
      </c>
      <c r="B26" s="23">
        <f>Итог!F27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7.897273170091756</v>
      </c>
      <c r="G26" s="24">
        <f t="shared" si="21"/>
        <v>10.65620405731279</v>
      </c>
      <c r="H26" s="24">
        <f t="shared" si="22"/>
        <v>13.051119711495124</v>
      </c>
      <c r="I26" s="24">
        <f t="shared" si="23"/>
        <v>15.459643644854902</v>
      </c>
      <c r="J26" s="24">
        <f t="shared" si="24"/>
        <v>17.160211351693071</v>
      </c>
      <c r="K26" s="24">
        <f t="shared" si="14"/>
        <v>19.761522334409708</v>
      </c>
      <c r="L26" s="24">
        <f t="shared" si="15"/>
        <v>22.016822453695482</v>
      </c>
      <c r="M26" s="24">
        <f t="shared" si="16"/>
        <v>26.557552840888487</v>
      </c>
      <c r="N26" s="24">
        <f t="shared" si="17"/>
        <v>29.159150099434733</v>
      </c>
      <c r="O26" s="24">
        <f t="shared" si="19"/>
        <v>34.046224699276983</v>
      </c>
      <c r="P26" s="24">
        <f t="shared" si="25"/>
        <v>40.867799844776826</v>
      </c>
      <c r="Q26" s="24">
        <f t="shared" si="26"/>
        <v>57.206166762910939</v>
      </c>
      <c r="R26" s="24">
        <f t="shared" si="27"/>
        <v>83.916083916092305</v>
      </c>
      <c r="S26" s="24">
        <f t="shared" si="28"/>
        <v>87.476190476200088</v>
      </c>
      <c r="T26" s="24">
        <f t="shared" si="29"/>
        <v>83.583333333342509</v>
      </c>
      <c r="U26" s="24">
        <f t="shared" si="30"/>
        <v>80.678571428580284</v>
      </c>
      <c r="V26" s="24">
        <f t="shared" si="31"/>
        <v>78.82352941177335</v>
      </c>
      <c r="W26" s="24">
        <f t="shared" si="32"/>
        <v>78.244444444453009</v>
      </c>
      <c r="X26" s="24">
        <f t="shared" si="33"/>
        <v>79.500000000008697</v>
      </c>
      <c r="Y26" s="24">
        <f t="shared" si="34"/>
        <v>84.00000000000918</v>
      </c>
      <c r="Z26" s="24">
        <f t="shared" si="35"/>
        <v>96.095238095248575</v>
      </c>
      <c r="AA26" s="24">
        <f t="shared" si="36"/>
        <v>137.72727272728775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1.0109999999999988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0.11587504159185284</v>
      </c>
      <c r="AJ26" s="19">
        <f t="shared" si="4"/>
        <v>0.04</v>
      </c>
      <c r="AK26" s="19">
        <f t="shared" ca="1" si="5"/>
        <v>7.9036501658180047E-2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5</v>
      </c>
      <c r="B28" s="34"/>
      <c r="C28" s="35">
        <f ca="1">SUM(INDIRECT("c2:c"&amp;A28))</f>
        <v>0.75470635772293093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T8zLXhOMFMYfLU40QtopNOR+MFm6Khpu0FL8MhU4fSozTRs48MKoDdkJGdzg0unxiRBAxuiW3i3B7k57HegcGg==" saltValue="ieJ2nXB5tYgODT8bfq1osg==" spinCount="100000" sheet="1" formatCell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4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6" width="4.59765625" style="22" bestFit="1" customWidth="1"/>
    <col min="7" max="29" width="5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Итог!G3</f>
        <v>0.21401072263731249</v>
      </c>
      <c r="C2" s="23">
        <f>LARGE($B$2:$B$26,ROW(A2)-1)</f>
        <v>0.26241943763189413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0.26241943763189413</v>
      </c>
      <c r="AE2" s="19"/>
      <c r="AF2" s="20">
        <v>1</v>
      </c>
      <c r="AG2" s="26">
        <f t="shared" ref="AG2:AG12" ca="1" si="0">C2/SUM(INDIRECT("C$2:C$"&amp;$A$28))</f>
        <v>0.34272838161214936</v>
      </c>
      <c r="AH2" s="19">
        <f ca="1">AF2*AG2</f>
        <v>0.34272838161214936</v>
      </c>
      <c r="AI2" s="19">
        <f ca="1">1/(2*SUM(AH$2:AH2)-1)</f>
        <v>-3.179213167164975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Итог!G4</f>
        <v>0.26241943763189413</v>
      </c>
      <c r="C3" s="23">
        <f t="shared" ref="C3:C26" si="1">LARGE($B$2:$B$26,ROW(A3)-1)</f>
        <v>0.21401072263731249</v>
      </c>
      <c r="D3" s="28">
        <f t="shared" ref="D3:D26" si="2">E3*(1/(AF3*(AF3-1)))</f>
        <v>0.61309880738223732</v>
      </c>
      <c r="E3" s="29">
        <f>SUM(F3:AC3)</f>
        <v>1.2261976147644746</v>
      </c>
      <c r="F3" s="24">
        <f>(C$2/F$27)/((SUM(C$2:C3)-C$2)/(AF3-F$27))</f>
        <v>1.2261976147644746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0.47643016026920659</v>
      </c>
      <c r="AE3" s="19"/>
      <c r="AF3" s="20">
        <v>2</v>
      </c>
      <c r="AG3" s="26">
        <f t="shared" ca="1" si="0"/>
        <v>0.27950501410653933</v>
      </c>
      <c r="AH3" s="19">
        <f t="shared" ref="AH3:AH26" ca="1" si="3">AF3*AG3</f>
        <v>0.55901002821307866</v>
      </c>
      <c r="AI3" s="19">
        <f ca="1">1/(2*SUM(AH$2:AH3)-1)</f>
        <v>1.2445909770427968</v>
      </c>
      <c r="AJ3" s="19">
        <f t="shared" ref="AJ3:AJ26" si="4">1/AF3</f>
        <v>0.5</v>
      </c>
      <c r="AK3" s="19">
        <f t="shared" ref="AK3:AK26" ca="1" si="5">(AI3-AJ3)/(1-AJ3)</f>
        <v>1.4891819540855935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Итог!G5</f>
        <v>0.16891718473735243</v>
      </c>
      <c r="C4" s="23">
        <f t="shared" si="1"/>
        <v>0.16891718473735243</v>
      </c>
      <c r="D4" s="37">
        <f t="shared" si="2"/>
        <v>0.46347370505907293</v>
      </c>
      <c r="E4" s="29">
        <f t="shared" ref="E4:E26" si="7">SUM(F4:AC4)</f>
        <v>2.7808422303544376</v>
      </c>
      <c r="F4" s="24">
        <f t="shared" ref="F4:F14" si="8">(AD$2/F$27)/((AD4-AD$2)/(AF4-F$27))</f>
        <v>1.3705944778536987</v>
      </c>
      <c r="G4" s="24">
        <f t="shared" ref="G4:G14" si="9">(AD$3/G$27)/((AD4-AD$3)/(AF4-G$27))</f>
        <v>1.4102477525007386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0.64534734500655899</v>
      </c>
      <c r="AE4" s="30">
        <f t="shared" ref="AE4:AE26" si="10">D4-D3</f>
        <v>-0.14962510232316439</v>
      </c>
      <c r="AF4" s="20">
        <v>3</v>
      </c>
      <c r="AG4" s="26">
        <f t="shared" ca="1" si="0"/>
        <v>0.22061137648165222</v>
      </c>
      <c r="AH4" s="19">
        <f t="shared" ca="1" si="3"/>
        <v>0.66183412944495668</v>
      </c>
      <c r="AI4" s="19">
        <f ca="1">1/(2*SUM(AH$2:AH4)-1)</f>
        <v>0.47011367963965689</v>
      </c>
      <c r="AJ4" s="19">
        <f t="shared" si="4"/>
        <v>0.33333333333333331</v>
      </c>
      <c r="AK4" s="19">
        <f t="shared" ca="1" si="5"/>
        <v>0.20517051945948533</v>
      </c>
      <c r="AL4" s="27"/>
    </row>
    <row r="5" spans="1:38" x14ac:dyDescent="0.45">
      <c r="A5" s="18">
        <f t="shared" si="6"/>
        <v>5</v>
      </c>
      <c r="B5" s="23">
        <f>Итог!G6</f>
        <v>0.12033023441510295</v>
      </c>
      <c r="C5" s="23">
        <f t="shared" si="1"/>
        <v>0.12033023441510295</v>
      </c>
      <c r="D5" s="37">
        <f t="shared" si="2"/>
        <v>0.41659766541737731</v>
      </c>
      <c r="E5" s="29">
        <f t="shared" si="7"/>
        <v>4.9991719850085277</v>
      </c>
      <c r="F5" s="24">
        <f t="shared" si="8"/>
        <v>1.5643230531669241</v>
      </c>
      <c r="G5" s="24">
        <f t="shared" si="9"/>
        <v>1.6471371176456089</v>
      </c>
      <c r="H5" s="24">
        <f t="shared" ref="H5:H14" si="11">(AD$4/H$27)/((AD5-AD$4)/(AF5-H$27))</f>
        <v>1.7877118141959949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0.76567757942166192</v>
      </c>
      <c r="AE5" s="30">
        <f t="shared" si="10"/>
        <v>-4.6876039641695622E-2</v>
      </c>
      <c r="AF5" s="20">
        <v>4</v>
      </c>
      <c r="AG5" s="26">
        <f t="shared" ca="1" si="0"/>
        <v>0.15715522779965924</v>
      </c>
      <c r="AH5" s="19">
        <f t="shared" ca="1" si="3"/>
        <v>0.62862091119863694</v>
      </c>
      <c r="AI5" s="19">
        <f ca="1">1/(2*SUM(AH$2:AH5)-1)</f>
        <v>0.29547449191549291</v>
      </c>
      <c r="AJ5" s="19">
        <f t="shared" si="4"/>
        <v>0.25</v>
      </c>
      <c r="AK5" s="19">
        <f t="shared" ca="1" si="5"/>
        <v>6.0632655887323882E-2</v>
      </c>
      <c r="AL5" s="27"/>
    </row>
    <row r="6" spans="1:38" x14ac:dyDescent="0.45">
      <c r="A6" s="18" t="b">
        <f t="shared" si="6"/>
        <v>0</v>
      </c>
      <c r="B6" s="23">
        <f>Итог!G7</f>
        <v>4.9984315291165232E-2</v>
      </c>
      <c r="C6" s="23">
        <f t="shared" si="1"/>
        <v>5.3030576626932099E-2</v>
      </c>
      <c r="D6" s="37">
        <f t="shared" si="2"/>
        <v>0.50330772980902905</v>
      </c>
      <c r="E6" s="29">
        <f t="shared" si="7"/>
        <v>10.06615459618058</v>
      </c>
      <c r="F6" s="24">
        <f t="shared" si="8"/>
        <v>1.8869297826408427</v>
      </c>
      <c r="G6" s="24">
        <f t="shared" si="9"/>
        <v>2.0879088028329718</v>
      </c>
      <c r="H6" s="24">
        <f t="shared" si="11"/>
        <v>2.4817117591436921</v>
      </c>
      <c r="I6" s="24">
        <f t="shared" ref="I6:I14" si="12">($AD$5/I$27)/((AD6-$AD$5)/(AF6-I$27))</f>
        <v>3.6096042515630731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0.81870815604859404</v>
      </c>
      <c r="AE6" s="30">
        <f t="shared" si="10"/>
        <v>8.6710064391651742E-2</v>
      </c>
      <c r="AF6" s="20">
        <v>5</v>
      </c>
      <c r="AG6" s="26">
        <f t="shared" ca="1" si="0"/>
        <v>6.9259670195629341E-2</v>
      </c>
      <c r="AH6" s="19">
        <f t="shared" ca="1" si="3"/>
        <v>0.34629835097814671</v>
      </c>
      <c r="AI6" s="19">
        <f ca="1">1/(2*SUM(AH$2:AH6)-1)</f>
        <v>0.24527937745204004</v>
      </c>
      <c r="AJ6" s="19">
        <f t="shared" si="4"/>
        <v>0.2</v>
      </c>
      <c r="AK6" s="19">
        <f t="shared" ca="1" si="5"/>
        <v>5.6599221815050033E-2</v>
      </c>
      <c r="AL6" s="27"/>
    </row>
    <row r="7" spans="1:38" x14ac:dyDescent="0.45">
      <c r="A7" s="18">
        <f t="shared" si="6"/>
        <v>7</v>
      </c>
      <c r="B7" s="23">
        <f>Итог!G8</f>
        <v>5.3030576626932099E-2</v>
      </c>
      <c r="C7" s="23">
        <f t="shared" si="1"/>
        <v>4.9984315291165232E-2</v>
      </c>
      <c r="D7" s="37">
        <f t="shared" si="2"/>
        <v>0.48250030716948467</v>
      </c>
      <c r="E7" s="29">
        <f t="shared" si="7"/>
        <v>14.47500921508454</v>
      </c>
      <c r="F7" s="24">
        <f t="shared" si="8"/>
        <v>2.1642017955753405</v>
      </c>
      <c r="G7" s="24">
        <f t="shared" si="9"/>
        <v>2.4291406379009248</v>
      </c>
      <c r="H7" s="24">
        <f t="shared" si="11"/>
        <v>2.8894624010903618</v>
      </c>
      <c r="I7" s="24">
        <f t="shared" si="12"/>
        <v>3.7163441380418036</v>
      </c>
      <c r="J7" s="24">
        <f t="shared" ref="J7:J14" si="13">($AD$6/J$27)/((AD7-$AD$6)/(AF7-J$27))</f>
        <v>3.2758602424761105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0.86869247133975924</v>
      </c>
      <c r="AE7" s="30">
        <f t="shared" si="10"/>
        <v>-2.0807422639544382E-2</v>
      </c>
      <c r="AF7" s="20">
        <v>6</v>
      </c>
      <c r="AG7" s="26">
        <f t="shared" ca="1" si="0"/>
        <v>6.5281153104835343E-2</v>
      </c>
      <c r="AH7" s="19">
        <f t="shared" ca="1" si="3"/>
        <v>0.39168691862901206</v>
      </c>
      <c r="AI7" s="19">
        <f ca="1">1/(2*SUM(AH$2:AH7)-1)</f>
        <v>0.20574618478445378</v>
      </c>
      <c r="AJ7" s="19">
        <f t="shared" si="4"/>
        <v>0.16666666666666666</v>
      </c>
      <c r="AK7" s="19">
        <f t="shared" ca="1" si="5"/>
        <v>4.6895421741344541E-2</v>
      </c>
      <c r="AL7" s="27"/>
    </row>
    <row r="8" spans="1:38" x14ac:dyDescent="0.45">
      <c r="A8" s="18">
        <f t="shared" si="6"/>
        <v>8</v>
      </c>
      <c r="B8" s="23">
        <f>Итог!G9</f>
        <v>2.6384532025323999E-3</v>
      </c>
      <c r="C8" s="23">
        <f t="shared" si="1"/>
        <v>3.5447441966577314E-2</v>
      </c>
      <c r="D8" s="37">
        <f t="shared" si="2"/>
        <v>0.49115144447276343</v>
      </c>
      <c r="E8" s="29">
        <f t="shared" si="7"/>
        <v>20.628360667856064</v>
      </c>
      <c r="F8" s="24">
        <f t="shared" si="8"/>
        <v>2.4535863907670419</v>
      </c>
      <c r="G8" s="24">
        <f t="shared" si="9"/>
        <v>2.7847749372449258</v>
      </c>
      <c r="H8" s="24">
        <f t="shared" si="11"/>
        <v>3.3249143602867188</v>
      </c>
      <c r="I8" s="24">
        <f t="shared" si="12"/>
        <v>4.147396396225318</v>
      </c>
      <c r="J8" s="24">
        <f t="shared" si="13"/>
        <v>3.8332731636485016</v>
      </c>
      <c r="K8" s="24">
        <f>($AD$7/K$27)/((AD8-$AD$7)/(AF8-K$27))</f>
        <v>4.0844154196835571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0.90413991330633658</v>
      </c>
      <c r="AE8" s="30">
        <f t="shared" si="10"/>
        <v>8.6511373032787664E-3</v>
      </c>
      <c r="AF8" s="20">
        <v>7</v>
      </c>
      <c r="AG8" s="26">
        <f t="shared" ca="1" si="0"/>
        <v>4.6295520359041699E-2</v>
      </c>
      <c r="AH8" s="19">
        <f t="shared" ca="1" si="3"/>
        <v>0.32406864251329187</v>
      </c>
      <c r="AI8" s="19">
        <f ca="1">1/(2*SUM(AH$2:AH8)-1)</f>
        <v>0.18153779750920745</v>
      </c>
      <c r="AJ8" s="19">
        <f t="shared" si="4"/>
        <v>0.14285714285714285</v>
      </c>
      <c r="AK8" s="19">
        <f t="shared" ca="1" si="5"/>
        <v>4.5127430427408702E-2</v>
      </c>
      <c r="AL8" s="27"/>
    </row>
    <row r="9" spans="1:38" x14ac:dyDescent="0.45">
      <c r="A9" s="18">
        <f t="shared" si="6"/>
        <v>9</v>
      </c>
      <c r="B9" s="23">
        <f>Итог!G10</f>
        <v>7.3504249130211599E-3</v>
      </c>
      <c r="C9" s="23">
        <f t="shared" si="1"/>
        <v>1.1264472708606628E-2</v>
      </c>
      <c r="D9" s="37">
        <f t="shared" si="2"/>
        <v>0.67698463911480555</v>
      </c>
      <c r="E9" s="29">
        <f t="shared" si="7"/>
        <v>37.911139790429111</v>
      </c>
      <c r="F9" s="24">
        <f t="shared" si="8"/>
        <v>2.813136915287195</v>
      </c>
      <c r="G9" s="24">
        <f t="shared" si="9"/>
        <v>3.2559781348882555</v>
      </c>
      <c r="H9" s="24">
        <f t="shared" si="11"/>
        <v>3.9827841715516406</v>
      </c>
      <c r="I9" s="24">
        <f t="shared" si="12"/>
        <v>5.1138309621573148</v>
      </c>
      <c r="J9" s="24">
        <f t="shared" si="13"/>
        <v>5.080083202831231</v>
      </c>
      <c r="K9" s="24">
        <f>($AD$7/K$27)/((AD9-$AD$7)/(AF9-K$27))</f>
        <v>6.1989357346357279</v>
      </c>
      <c r="L9" s="24">
        <f>($AD$8/L$27)/((AD9-$AD$8)/(AF9-L$27))</f>
        <v>11.466390669077743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0.91540438601494323</v>
      </c>
      <c r="AE9" s="30">
        <f t="shared" si="10"/>
        <v>0.18583319464204212</v>
      </c>
      <c r="AF9" s="20">
        <v>8</v>
      </c>
      <c r="AG9" s="26">
        <f t="shared" ca="1" si="0"/>
        <v>1.471177034740263E-2</v>
      </c>
      <c r="AH9" s="19">
        <f t="shared" ca="1" si="3"/>
        <v>0.11769416277922104</v>
      </c>
      <c r="AI9" s="19">
        <f ca="1">1/(2*SUM(AH$2:AH9)-1)</f>
        <v>0.1740982522044372</v>
      </c>
      <c r="AJ9" s="19">
        <f t="shared" si="4"/>
        <v>0.125</v>
      </c>
      <c r="AK9" s="19">
        <f t="shared" ca="1" si="5"/>
        <v>5.6112288233642511E-2</v>
      </c>
      <c r="AL9" s="27"/>
    </row>
    <row r="10" spans="1:38" x14ac:dyDescent="0.45">
      <c r="A10" s="18">
        <f t="shared" si="6"/>
        <v>10</v>
      </c>
      <c r="B10" s="23">
        <f>Итог!G11</f>
        <v>1.1264472708606628E-2</v>
      </c>
      <c r="C10" s="23">
        <f t="shared" si="1"/>
        <v>9.7316488906633199E-3</v>
      </c>
      <c r="D10" s="37">
        <f t="shared" si="2"/>
        <v>0.76958657132701347</v>
      </c>
      <c r="E10" s="29">
        <f t="shared" si="7"/>
        <v>55.410233135544971</v>
      </c>
      <c r="F10" s="24">
        <f t="shared" si="8"/>
        <v>3.1678028129844558</v>
      </c>
      <c r="G10" s="24">
        <f t="shared" si="9"/>
        <v>3.7162552469219476</v>
      </c>
      <c r="H10" s="24">
        <f t="shared" si="11"/>
        <v>4.6131053062896221</v>
      </c>
      <c r="I10" s="24">
        <f t="shared" si="12"/>
        <v>6.002171357877252</v>
      </c>
      <c r="J10" s="24">
        <f t="shared" si="13"/>
        <v>6.1540879314040691</v>
      </c>
      <c r="K10" s="24">
        <f>($AD$7/K$27)/((AD10-$AD$7)/(AF10-K$27))</f>
        <v>7.6952305671340033</v>
      </c>
      <c r="L10" s="24">
        <f>($AD$8/L$27)/((AD10-$AD$8)/(AF10-L$27))</f>
        <v>12.303495590589346</v>
      </c>
      <c r="M10" s="24">
        <f>($AD$9/M$27)/((AD10-$AD$9)/(AF10-M$27))</f>
        <v>11.758084322344278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0.92513603490560659</v>
      </c>
      <c r="AE10" s="30">
        <f t="shared" si="10"/>
        <v>9.2601932212207916E-2</v>
      </c>
      <c r="AF10" s="20">
        <v>9</v>
      </c>
      <c r="AG10" s="26">
        <f t="shared" ca="1" si="0"/>
        <v>1.2709852230509232E-2</v>
      </c>
      <c r="AH10" s="19">
        <f t="shared" ca="1" si="3"/>
        <v>0.11438867007458309</v>
      </c>
      <c r="AI10" s="19">
        <f ca="1">1/(2*SUM(AH$2:AH10)-1)</f>
        <v>0.1674295765294018</v>
      </c>
      <c r="AJ10" s="19">
        <f t="shared" si="4"/>
        <v>0.1111111111111111</v>
      </c>
      <c r="AK10" s="19">
        <f t="shared" ca="1" si="5"/>
        <v>6.3358273595577039E-2</v>
      </c>
      <c r="AL10" s="27"/>
    </row>
    <row r="11" spans="1:38" x14ac:dyDescent="0.45">
      <c r="A11" s="18">
        <f t="shared" si="6"/>
        <v>11</v>
      </c>
      <c r="B11" s="23">
        <f>Итог!G12</f>
        <v>3.5447441966577314E-2</v>
      </c>
      <c r="C11" s="23">
        <f t="shared" si="1"/>
        <v>8.8287229795243009E-3</v>
      </c>
      <c r="D11" s="37">
        <f t="shared" si="2"/>
        <v>0.80739194450896545</v>
      </c>
      <c r="E11" s="29">
        <f t="shared" si="7"/>
        <v>72.66527500580689</v>
      </c>
      <c r="F11" s="24">
        <f t="shared" si="8"/>
        <v>3.5169256153798112</v>
      </c>
      <c r="G11" s="24">
        <f t="shared" si="9"/>
        <v>4.1651946126193859</v>
      </c>
      <c r="H11" s="24">
        <f t="shared" si="11"/>
        <v>5.2173237112187021</v>
      </c>
      <c r="I11" s="24">
        <f t="shared" si="12"/>
        <v>6.8247407771579445</v>
      </c>
      <c r="J11" s="24">
        <f t="shared" si="13"/>
        <v>7.1033515044086597</v>
      </c>
      <c r="K11" s="24">
        <f>($AD$7/K$27)/((AD11-$AD$7)/(AF11-K$27))</f>
        <v>8.872499262362231</v>
      </c>
      <c r="L11" s="24">
        <f>($AD$8/L$27)/((AD11-$AD$8)/(AF11-L$27))</f>
        <v>12.99213926330572</v>
      </c>
      <c r="M11" s="24">
        <f>($AD$9/M$27)/((AD11-$AD$9)/(AF11-M$27))</f>
        <v>12.330092204204414</v>
      </c>
      <c r="N11" s="24">
        <f>($AD$10/N$27)/((AD11-$AD$10)/(AF11-N$27))</f>
        <v>11.643008055150025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0.93396475788513089</v>
      </c>
      <c r="AE11" s="30">
        <f t="shared" si="10"/>
        <v>3.7805373181951984E-2</v>
      </c>
      <c r="AF11" s="20">
        <v>10</v>
      </c>
      <c r="AG11" s="26">
        <f t="shared" ca="1" si="0"/>
        <v>1.1530601413447273E-2</v>
      </c>
      <c r="AH11" s="19">
        <f t="shared" ca="1" si="3"/>
        <v>0.11530601413447272</v>
      </c>
      <c r="AI11" s="19">
        <f ca="1">1/(2*SUM(AH$2:AH11)-1)</f>
        <v>0.16120523691851704</v>
      </c>
      <c r="AJ11" s="19">
        <f t="shared" si="4"/>
        <v>0.1</v>
      </c>
      <c r="AK11" s="19">
        <f t="shared" ca="1" si="5"/>
        <v>6.8005818798352255E-2</v>
      </c>
      <c r="AL11" s="27"/>
    </row>
    <row r="12" spans="1:38" x14ac:dyDescent="0.45">
      <c r="A12" s="18" t="b">
        <f t="shared" si="6"/>
        <v>0</v>
      </c>
      <c r="B12" s="23">
        <f>Итог!G13</f>
        <v>9.7316488906633199E-3</v>
      </c>
      <c r="C12" s="23">
        <f t="shared" si="1"/>
        <v>8.1828722979524308E-3</v>
      </c>
      <c r="D12" s="37">
        <f t="shared" si="2"/>
        <v>0.81452316302299244</v>
      </c>
      <c r="E12" s="29">
        <f t="shared" si="7"/>
        <v>89.597547932529167</v>
      </c>
      <c r="F12" s="24">
        <f t="shared" si="8"/>
        <v>3.8606525447615851</v>
      </c>
      <c r="G12" s="24">
        <f t="shared" si="9"/>
        <v>4.6035114843510145</v>
      </c>
      <c r="H12" s="24">
        <f t="shared" si="11"/>
        <v>5.798263476489887</v>
      </c>
      <c r="I12" s="24">
        <f t="shared" si="12"/>
        <v>7.5929924551301555</v>
      </c>
      <c r="J12" s="24">
        <f t="shared" si="13"/>
        <v>7.9589595965705255</v>
      </c>
      <c r="K12" s="24">
        <f>($AD$7/K$27)/((AD12-$AD$7)/(AF12-K$27))</f>
        <v>9.8551334471578045</v>
      </c>
      <c r="L12" s="24">
        <f>($AD$8/L$27)/((AD12-$AD$8)/(AF12-L$27))</f>
        <v>13.593328447157566</v>
      </c>
      <c r="M12" s="24">
        <f>($AD$9/M$27)/((AD12-$AD$9)/(AF12-M$27))</f>
        <v>12.836013559063925</v>
      </c>
      <c r="N12" s="24">
        <f>($AD$10/N$27)/((AD12-$AD$10)/(AF12-N$27))</f>
        <v>12.085038597571947</v>
      </c>
      <c r="O12" s="24">
        <f>($AD$11/O$27)/((AD12-$AD$11)/(AF12-O$27))</f>
        <v>11.413654324274759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0.94214763018308334</v>
      </c>
      <c r="AE12" s="30">
        <f t="shared" si="10"/>
        <v>7.1312185140269824E-3</v>
      </c>
      <c r="AF12" s="20">
        <v>11</v>
      </c>
      <c r="AG12" s="26">
        <f t="shared" ca="1" si="0"/>
        <v>1.0687099267204856E-2</v>
      </c>
      <c r="AH12" s="19">
        <f t="shared" ca="1" si="3"/>
        <v>0.11755809193925341</v>
      </c>
      <c r="AI12" s="19">
        <f ca="1">1/(2*SUM(AH$2:AH12)-1)</f>
        <v>0.1553183663888858</v>
      </c>
      <c r="AJ12" s="19">
        <f t="shared" si="4"/>
        <v>9.0909090909090912E-2</v>
      </c>
      <c r="AK12" s="19">
        <f t="shared" ca="1" si="5"/>
        <v>7.0850203027774381E-2</v>
      </c>
      <c r="AL12" s="27"/>
    </row>
    <row r="13" spans="1:38" x14ac:dyDescent="0.45">
      <c r="A13" s="18" t="b">
        <f t="shared" si="6"/>
        <v>0</v>
      </c>
      <c r="B13" s="23">
        <f>Итог!G14</f>
        <v>8.8287229795243009E-3</v>
      </c>
      <c r="C13" s="23">
        <f t="shared" si="1"/>
        <v>7.53702161638056E-3</v>
      </c>
      <c r="D13" s="37">
        <f t="shared" si="2"/>
        <v>0.80859227490068364</v>
      </c>
      <c r="E13" s="29">
        <f t="shared" si="7"/>
        <v>106.73418028689024</v>
      </c>
      <c r="F13" s="24">
        <f t="shared" si="8"/>
        <v>4.2001453797529438</v>
      </c>
      <c r="G13" s="24">
        <f t="shared" si="9"/>
        <v>5.0335513850981188</v>
      </c>
      <c r="H13" s="24">
        <f t="shared" si="11"/>
        <v>6.3615008472724393</v>
      </c>
      <c r="I13" s="24">
        <f t="shared" si="12"/>
        <v>8.3222625035800597</v>
      </c>
      <c r="J13" s="24">
        <f t="shared" si="13"/>
        <v>8.7511229545200209</v>
      </c>
      <c r="K13" s="24">
        <f t="shared" ref="K13:K26" si="14">($AD$7/K$27)/((AD13-$AD$7)/(AF13-K$27))</f>
        <v>10.725633837848729</v>
      </c>
      <c r="L13" s="24">
        <f t="shared" ref="L13:L26" si="15">($AD$8/L$27)/((AD13-$AD$8)/(AF13-L$27))</f>
        <v>14.17977674606021</v>
      </c>
      <c r="M13" s="24">
        <f t="shared" ref="M13:M26" si="16">($AD$9/M$27)/((AD13-$AD$9)/(AF13-M$27))</f>
        <v>13.351769087337345</v>
      </c>
      <c r="N13" s="24">
        <f t="shared" ref="N13:N26" si="17">($AD$10/N$27)/((AD13-$AD$10)/(AF13-N$27))</f>
        <v>12.561957345101289</v>
      </c>
      <c r="O13" s="24">
        <f>($AD$11/O$27)/((AD13-$AD$11)/(AF13-O$27))</f>
        <v>11.882583470026644</v>
      </c>
      <c r="P13" s="24">
        <f>($AD$12/P$27)/((AD13-$AD$12)/(AF13-P$27))</f>
        <v>11.363876730292438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0.94968465179946393</v>
      </c>
      <c r="AE13" s="30">
        <f t="shared" si="10"/>
        <v>-5.9308881223087973E-3</v>
      </c>
      <c r="AF13" s="20">
        <v>12</v>
      </c>
      <c r="AG13" s="26">
        <f t="shared" ref="AG13:AG26" ca="1" si="18">C13/SUM(INDIRECT("C$2:C$"&amp;$A$28))</f>
        <v>9.8435971209624388E-3</v>
      </c>
      <c r="AH13" s="19">
        <f t="shared" ca="1" si="3"/>
        <v>0.11812316545154927</v>
      </c>
      <c r="AI13" s="19">
        <f ca="1">1/(2*SUM(AH$2:AH13)-1)</f>
        <v>0.14982092802043323</v>
      </c>
      <c r="AJ13" s="19">
        <f t="shared" si="4"/>
        <v>8.3333333333333329E-2</v>
      </c>
      <c r="AK13" s="19">
        <f t="shared" ca="1" si="5"/>
        <v>7.2531921476836264E-2</v>
      </c>
      <c r="AL13" s="27"/>
    </row>
    <row r="14" spans="1:38" x14ac:dyDescent="0.45">
      <c r="A14" s="18" t="b">
        <f t="shared" si="6"/>
        <v>0</v>
      </c>
      <c r="B14" s="23">
        <f>Итог!G15</f>
        <v>8.1828722979524308E-3</v>
      </c>
      <c r="C14" s="23">
        <f t="shared" si="1"/>
        <v>7.3504249130211599E-3</v>
      </c>
      <c r="D14" s="37">
        <f t="shared" si="2"/>
        <v>0.78547564836704031</v>
      </c>
      <c r="E14" s="29">
        <f t="shared" si="7"/>
        <v>122.53420114525829</v>
      </c>
      <c r="F14" s="24">
        <f t="shared" si="8"/>
        <v>4.5334902850025971</v>
      </c>
      <c r="G14" s="24">
        <f t="shared" si="9"/>
        <v>5.4522244609411823</v>
      </c>
      <c r="H14" s="24">
        <f t="shared" si="11"/>
        <v>6.9016441709618626</v>
      </c>
      <c r="I14" s="24">
        <f t="shared" si="12"/>
        <v>9.0029111902549808</v>
      </c>
      <c r="J14" s="24">
        <f t="shared" si="13"/>
        <v>9.4698345296115303</v>
      </c>
      <c r="K14" s="24">
        <f t="shared" si="14"/>
        <v>11.472092606058425</v>
      </c>
      <c r="L14" s="24">
        <f t="shared" si="15"/>
        <v>14.651189610621476</v>
      </c>
      <c r="M14" s="24">
        <f t="shared" si="16"/>
        <v>13.74293175715005</v>
      </c>
      <c r="N14" s="24">
        <f t="shared" si="17"/>
        <v>12.889778118052932</v>
      </c>
      <c r="O14" s="24">
        <f t="shared" ref="O14:O26" si="19">($AD$11/O$27)/((AD14-$AD$11)/(AF14-O$27))</f>
        <v>12.145017564010507</v>
      </c>
      <c r="P14" s="24">
        <f>($AD$12/P$27)/((AD14-$AD$12)/(AF14-P$27))</f>
        <v>11.506309613666192</v>
      </c>
      <c r="Q14" s="24">
        <f>($AD$13/Q$27)/((AD14-$AD$13)/(AF14-Q$27))</f>
        <v>10.766777238926579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0.95703507671248511</v>
      </c>
      <c r="AE14" s="30">
        <f t="shared" si="10"/>
        <v>-2.3116626533643325E-2</v>
      </c>
      <c r="AF14" s="20">
        <v>13</v>
      </c>
      <c r="AG14" s="26">
        <f t="shared" ca="1" si="18"/>
        <v>9.599895714032981E-3</v>
      </c>
      <c r="AH14" s="19">
        <f t="shared" ca="1" si="3"/>
        <v>0.12479864428242875</v>
      </c>
      <c r="AI14" s="19">
        <f ca="1">1/(2*SUM(AH$2:AH14)-1)</f>
        <v>0.14442034407082951</v>
      </c>
      <c r="AJ14" s="19">
        <f t="shared" si="4"/>
        <v>7.6923076923076927E-2</v>
      </c>
      <c r="AK14" s="19">
        <f t="shared" ca="1" si="5"/>
        <v>7.3122039410065301E-2</v>
      </c>
      <c r="AL14" s="27"/>
    </row>
    <row r="15" spans="1:38" x14ac:dyDescent="0.45">
      <c r="A15" s="18" t="b">
        <f t="shared" si="6"/>
        <v>0</v>
      </c>
      <c r="B15" s="23">
        <f>Итог!G16</f>
        <v>7.53702161638056E-3</v>
      </c>
      <c r="C15" s="23">
        <f t="shared" si="1"/>
        <v>6.8911709348086899E-3</v>
      </c>
      <c r="D15" s="37">
        <f t="shared" si="2"/>
        <v>0.7621225855756536</v>
      </c>
      <c r="E15" s="29">
        <f t="shared" si="7"/>
        <v>138.70631057476893</v>
      </c>
      <c r="F15" s="24">
        <f t="shared" ref="F15:F26" si="20">(AD$2/F$27)/((AD15-AD$2)/(AF15-F$27))</f>
        <v>4.8630357403654205</v>
      </c>
      <c r="G15" s="24">
        <f t="shared" ref="G15:G26" si="21">(AD$3/G$27)/((AD15-AD$3)/(AF15-G$27))</f>
        <v>5.8638028809413001</v>
      </c>
      <c r="H15" s="24">
        <f t="shared" ref="H15:H26" si="22">(AD$4/H$27)/((AD15-AD$4)/(AF15-H$27))</f>
        <v>7.4275903983066245</v>
      </c>
      <c r="I15" s="24">
        <f t="shared" ref="I15:I26" si="23">($AD$5/I$27)/((AD15-$AD$5)/(AF15-I$27))</f>
        <v>9.6555198362067252</v>
      </c>
      <c r="J15" s="24">
        <f t="shared" ref="J15:J26" si="24">($AD$6/J$27)/((AD15-$AD$6)/(AF15-J$27))</f>
        <v>10.148010242138891</v>
      </c>
      <c r="K15" s="24">
        <f t="shared" si="14"/>
        <v>12.162246141670375</v>
      </c>
      <c r="L15" s="24">
        <f t="shared" si="15"/>
        <v>15.122852459060132</v>
      </c>
      <c r="M15" s="24">
        <f t="shared" si="16"/>
        <v>14.149360028953772</v>
      </c>
      <c r="N15" s="24">
        <f t="shared" si="17"/>
        <v>13.249849060098045</v>
      </c>
      <c r="O15" s="24">
        <f t="shared" si="19"/>
        <v>12.468869409352187</v>
      </c>
      <c r="P15" s="24">
        <f t="shared" ref="P15:P26" si="25">($AD$12/P$27)/((AD15-$AD$12)/(AF15-P$27))</f>
        <v>11.798239907034894</v>
      </c>
      <c r="Q15" s="24">
        <f t="shared" ref="Q15:Q26" si="26">($AD$13/Q$27)/((AD15-$AD$13)/(AF15-Q$27))</f>
        <v>11.113977463700387</v>
      </c>
      <c r="R15" s="24">
        <f>($AD$14/R$27)/((AD15-$AD$14)/(AF15-R$27))</f>
        <v>10.682957006940159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0.96392624764729384</v>
      </c>
      <c r="AE15" s="30">
        <f t="shared" si="10"/>
        <v>-2.3353062791386714E-2</v>
      </c>
      <c r="AF15" s="20">
        <v>14</v>
      </c>
      <c r="AG15" s="26">
        <f t="shared" ca="1" si="18"/>
        <v>9.0000949747200219E-3</v>
      </c>
      <c r="AH15" s="19">
        <f t="shared" ca="1" si="3"/>
        <v>0.1260013296460803</v>
      </c>
      <c r="AI15" s="19">
        <f ca="1">1/(2*SUM(AH$2:AH15)-1)</f>
        <v>0.13934883911576301</v>
      </c>
      <c r="AJ15" s="19">
        <f t="shared" si="4"/>
        <v>7.1428571428571425E-2</v>
      </c>
      <c r="AK15" s="19">
        <f t="shared" ca="1" si="5"/>
        <v>7.3144903663129396E-2</v>
      </c>
      <c r="AL15" s="27"/>
    </row>
    <row r="16" spans="1:38" x14ac:dyDescent="0.45">
      <c r="A16" s="18" t="b">
        <f t="shared" si="6"/>
        <v>0</v>
      </c>
      <c r="B16" s="23">
        <f>Итог!G17</f>
        <v>6.8911709348086899E-3</v>
      </c>
      <c r="C16" s="23">
        <f t="shared" si="1"/>
        <v>6.2453202532368199E-3</v>
      </c>
      <c r="D16" s="37">
        <f t="shared" si="2"/>
        <v>0.74414775425768243</v>
      </c>
      <c r="E16" s="29">
        <f t="shared" si="7"/>
        <v>156.2710283941133</v>
      </c>
      <c r="F16" s="24">
        <f t="shared" si="20"/>
        <v>5.1909022519678629</v>
      </c>
      <c r="G16" s="24">
        <f t="shared" si="21"/>
        <v>6.2721011320610467</v>
      </c>
      <c r="H16" s="24">
        <f t="shared" si="22"/>
        <v>7.9470347285917979</v>
      </c>
      <c r="I16" s="24">
        <f t="shared" si="23"/>
        <v>10.296700451060701</v>
      </c>
      <c r="J16" s="24">
        <f t="shared" si="24"/>
        <v>10.810639296161154</v>
      </c>
      <c r="K16" s="24">
        <f t="shared" si="14"/>
        <v>12.84046420564362</v>
      </c>
      <c r="L16" s="24">
        <f t="shared" si="15"/>
        <v>15.648597092026199</v>
      </c>
      <c r="M16" s="24">
        <f t="shared" si="16"/>
        <v>14.625160729218763</v>
      </c>
      <c r="N16" s="24">
        <f t="shared" si="17"/>
        <v>13.694905235678043</v>
      </c>
      <c r="O16" s="24">
        <f t="shared" si="19"/>
        <v>12.89763938728499</v>
      </c>
      <c r="P16" s="24">
        <f t="shared" si="25"/>
        <v>12.225231932166896</v>
      </c>
      <c r="Q16" s="24">
        <f t="shared" si="26"/>
        <v>11.588916642144255</v>
      </c>
      <c r="R16" s="24">
        <f>($AD$14/R$27)/((AD16-$AD$14)/(AF16-R$27))</f>
        <v>11.208180597118782</v>
      </c>
      <c r="S16" s="24">
        <f>($AD$15/S$27)/((AD16-$AD$15)/(AF16-S$27))</f>
        <v>11.024554712989211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0.97017156790053072</v>
      </c>
      <c r="AE16" s="30">
        <f t="shared" si="10"/>
        <v>-1.7974831317971174E-2</v>
      </c>
      <c r="AF16" s="20">
        <v>15</v>
      </c>
      <c r="AG16" s="26">
        <f t="shared" ca="1" si="18"/>
        <v>8.1565928284776049E-3</v>
      </c>
      <c r="AH16" s="19">
        <f t="shared" ca="1" si="3"/>
        <v>0.12234889242716407</v>
      </c>
      <c r="AI16" s="19">
        <f ca="1">1/(2*SUM(AH$2:AH16)-1)</f>
        <v>0.13475395141291432</v>
      </c>
      <c r="AJ16" s="19">
        <f t="shared" si="4"/>
        <v>6.6666666666666666E-2</v>
      </c>
      <c r="AK16" s="19">
        <f t="shared" ca="1" si="5"/>
        <v>7.2950662228122493E-2</v>
      </c>
      <c r="AL16" s="27"/>
    </row>
    <row r="17" spans="1:38" x14ac:dyDescent="0.45">
      <c r="A17" s="18" t="b">
        <f t="shared" si="6"/>
        <v>0</v>
      </c>
      <c r="B17" s="23">
        <f>Итог!G18</f>
        <v>6.2453202532368199E-3</v>
      </c>
      <c r="C17" s="23">
        <f t="shared" si="1"/>
        <v>5.5994695716649499E-3</v>
      </c>
      <c r="D17" s="37">
        <f t="shared" si="2"/>
        <v>0.73094033484211596</v>
      </c>
      <c r="E17" s="29">
        <f t="shared" si="7"/>
        <v>175.42568036210784</v>
      </c>
      <c r="F17" s="24">
        <f t="shared" si="20"/>
        <v>5.5180244431492573</v>
      </c>
      <c r="G17" s="24">
        <f t="shared" si="21"/>
        <v>6.6788265774778894</v>
      </c>
      <c r="H17" s="24">
        <f t="shared" si="22"/>
        <v>8.4633917768651532</v>
      </c>
      <c r="I17" s="24">
        <f t="shared" si="23"/>
        <v>10.933385358969536</v>
      </c>
      <c r="J17" s="24">
        <f t="shared" si="24"/>
        <v>11.467750540302069</v>
      </c>
      <c r="K17" s="24">
        <f t="shared" si="14"/>
        <v>13.521107331373665</v>
      </c>
      <c r="L17" s="24">
        <f t="shared" si="15"/>
        <v>16.228498663943757</v>
      </c>
      <c r="M17" s="24">
        <f t="shared" si="16"/>
        <v>15.164074268110946</v>
      </c>
      <c r="N17" s="24">
        <f t="shared" si="17"/>
        <v>14.210530520360136</v>
      </c>
      <c r="O17" s="24">
        <f t="shared" si="19"/>
        <v>13.404178995742669</v>
      </c>
      <c r="P17" s="24">
        <f t="shared" si="25"/>
        <v>12.736630738466689</v>
      </c>
      <c r="Q17" s="24">
        <f t="shared" si="26"/>
        <v>12.135124987081888</v>
      </c>
      <c r="R17" s="24">
        <f t="shared" ref="R17:R26" si="27">($AD$14/R$27)/((AD17-$AD$14)/(AF17-R$27))</f>
        <v>11.787719418533001</v>
      </c>
      <c r="S17" s="24">
        <f t="shared" ref="S17:S26" si="28">($AD$15/S$27)/((AD17-$AD$15)/(AF17-S$27))</f>
        <v>11.625681139094503</v>
      </c>
      <c r="T17" s="24">
        <f>($AD$16/T$27)/((AD17-$AD$16)/(AF17-T$27))</f>
        <v>11.550755602636684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0.97577103747219562</v>
      </c>
      <c r="AE17" s="30">
        <f t="shared" si="10"/>
        <v>-1.3207419415566468E-2</v>
      </c>
      <c r="AF17" s="20">
        <v>16</v>
      </c>
      <c r="AG17" s="26">
        <f t="shared" ca="1" si="18"/>
        <v>7.3130906822351889E-3</v>
      </c>
      <c r="AH17" s="19">
        <f t="shared" ca="1" si="3"/>
        <v>0.11700945091576302</v>
      </c>
      <c r="AI17" s="19">
        <f ca="1">1/(2*SUM(AH$2:AH17)-1)</f>
        <v>0.130634399323655</v>
      </c>
      <c r="AJ17" s="19">
        <f t="shared" si="4"/>
        <v>6.25E-2</v>
      </c>
      <c r="AK17" s="19">
        <f t="shared" ca="1" si="5"/>
        <v>7.2676692611898672E-2</v>
      </c>
      <c r="AL17" s="27"/>
    </row>
    <row r="18" spans="1:38" x14ac:dyDescent="0.45">
      <c r="A18" s="18" t="b">
        <f t="shared" si="6"/>
        <v>0</v>
      </c>
      <c r="B18" s="23">
        <f>Итог!G19</f>
        <v>5.5994695716649499E-3</v>
      </c>
      <c r="C18" s="23">
        <f t="shared" si="1"/>
        <v>4.9536188900930799E-3</v>
      </c>
      <c r="D18" s="37">
        <f t="shared" si="2"/>
        <v>0.72278283091372497</v>
      </c>
      <c r="E18" s="29">
        <f t="shared" si="7"/>
        <v>196.59693000853321</v>
      </c>
      <c r="F18" s="24">
        <f t="shared" si="20"/>
        <v>5.8453020980851758</v>
      </c>
      <c r="G18" s="24">
        <f t="shared" si="21"/>
        <v>7.0855942900465587</v>
      </c>
      <c r="H18" s="24">
        <f t="shared" si="22"/>
        <v>8.9797992928912276</v>
      </c>
      <c r="I18" s="24">
        <f t="shared" si="23"/>
        <v>11.571662207747417</v>
      </c>
      <c r="J18" s="24">
        <f t="shared" si="24"/>
        <v>12.127774459466831</v>
      </c>
      <c r="K18" s="24">
        <f t="shared" si="14"/>
        <v>14.215583350468643</v>
      </c>
      <c r="L18" s="24">
        <f t="shared" si="15"/>
        <v>16.865349363865196</v>
      </c>
      <c r="M18" s="24">
        <f t="shared" si="16"/>
        <v>15.765855358384361</v>
      </c>
      <c r="N18" s="24">
        <f t="shared" si="17"/>
        <v>14.793371747474165</v>
      </c>
      <c r="O18" s="24">
        <f t="shared" si="19"/>
        <v>13.981538707552179</v>
      </c>
      <c r="P18" s="24">
        <f t="shared" si="25"/>
        <v>13.321366581895944</v>
      </c>
      <c r="Q18" s="24">
        <f t="shared" si="26"/>
        <v>12.748127579971158</v>
      </c>
      <c r="R18" s="24">
        <f t="shared" si="27"/>
        <v>12.430458271073251</v>
      </c>
      <c r="S18" s="24">
        <f t="shared" si="28"/>
        <v>12.296142331116764</v>
      </c>
      <c r="T18" s="24">
        <f t="shared" ref="T18:T26" si="29">($AD$16/T$27)/((AD18-$AD$16)/(AF18-T$27))</f>
        <v>12.257663670892386</v>
      </c>
      <c r="U18" s="24">
        <f>($AD$17/U$27)/((AD18-$AD$17)/(AF18-U$27))</f>
        <v>12.311340697601928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0.98072465636228867</v>
      </c>
      <c r="AE18" s="30">
        <f t="shared" si="10"/>
        <v>-8.1575039283909856E-3</v>
      </c>
      <c r="AF18" s="20">
        <v>17</v>
      </c>
      <c r="AG18" s="26">
        <f t="shared" ca="1" si="18"/>
        <v>6.4695885359927728E-3</v>
      </c>
      <c r="AH18" s="19">
        <f t="shared" ca="1" si="3"/>
        <v>0.10998300511187714</v>
      </c>
      <c r="AI18" s="19">
        <f ca="1">1/(2*SUM(AH$2:AH18)-1)</f>
        <v>0.12698545603885017</v>
      </c>
      <c r="AJ18" s="19">
        <f t="shared" si="4"/>
        <v>5.8823529411764705E-2</v>
      </c>
      <c r="AK18" s="19">
        <f t="shared" ca="1" si="5"/>
        <v>7.2422047041278304E-2</v>
      </c>
      <c r="AL18" s="27"/>
    </row>
    <row r="19" spans="1:38" x14ac:dyDescent="0.45">
      <c r="A19" s="18">
        <f t="shared" si="6"/>
        <v>19</v>
      </c>
      <c r="B19" s="23">
        <f>Итог!G20</f>
        <v>4.9536188900930799E-3</v>
      </c>
      <c r="C19" s="23">
        <f t="shared" si="1"/>
        <v>4.3077682085212099E-3</v>
      </c>
      <c r="D19" s="37">
        <f t="shared" si="2"/>
        <v>0.72032212461881617</v>
      </c>
      <c r="E19" s="29">
        <f t="shared" si="7"/>
        <v>220.41857013335775</v>
      </c>
      <c r="F19" s="24">
        <f t="shared" si="20"/>
        <v>6.1736095536286157</v>
      </c>
      <c r="G19" s="24">
        <f t="shared" si="21"/>
        <v>7.4939526417315596</v>
      </c>
      <c r="H19" s="24">
        <f t="shared" si="22"/>
        <v>9.4992006395219466</v>
      </c>
      <c r="I19" s="24">
        <f t="shared" si="23"/>
        <v>12.217061018887762</v>
      </c>
      <c r="J19" s="24">
        <f t="shared" si="24"/>
        <v>12.798139589845983</v>
      </c>
      <c r="K19" s="24">
        <f t="shared" si="14"/>
        <v>14.933691259348194</v>
      </c>
      <c r="L19" s="24">
        <f t="shared" si="15"/>
        <v>17.563940964736972</v>
      </c>
      <c r="M19" s="24">
        <f t="shared" si="16"/>
        <v>16.433831919601989</v>
      </c>
      <c r="N19" s="24">
        <f t="shared" si="17"/>
        <v>15.445605988553648</v>
      </c>
      <c r="O19" s="24">
        <f t="shared" si="19"/>
        <v>14.631015176529221</v>
      </c>
      <c r="P19" s="24">
        <f t="shared" si="25"/>
        <v>13.980444595678838</v>
      </c>
      <c r="Q19" s="24">
        <f t="shared" si="26"/>
        <v>13.433443995788465</v>
      </c>
      <c r="R19" s="24">
        <f t="shared" si="27"/>
        <v>13.147331525215819</v>
      </c>
      <c r="S19" s="24">
        <f t="shared" si="28"/>
        <v>13.048668184949474</v>
      </c>
      <c r="T19" s="24">
        <f t="shared" si="29"/>
        <v>13.056738106367957</v>
      </c>
      <c r="U19" s="24">
        <f>($AD$17/U$27)/(($AD19-$AD$17)/($AF19-U$27))</f>
        <v>13.169882479296733</v>
      </c>
      <c r="V19" s="24">
        <f>($AD$18/V$27)/(($AD19-$AD$18)/($AF19-V$27))</f>
        <v>13.392012493674576</v>
      </c>
      <c r="W19" s="24"/>
      <c r="X19" s="24"/>
      <c r="Y19" s="24"/>
      <c r="Z19" s="24"/>
      <c r="AA19" s="24"/>
      <c r="AB19" s="24"/>
      <c r="AC19" s="24"/>
      <c r="AD19" s="26">
        <f>SUM(C$1:C19)</f>
        <v>0.98503242457080986</v>
      </c>
      <c r="AE19" s="30">
        <f t="shared" si="10"/>
        <v>-2.4607062949087988E-3</v>
      </c>
      <c r="AF19" s="20">
        <v>18</v>
      </c>
      <c r="AG19" s="26">
        <f t="shared" ca="1" si="18"/>
        <v>5.6260863897503567E-3</v>
      </c>
      <c r="AH19" s="19">
        <f t="shared" ca="1" si="3"/>
        <v>0.10126955501550643</v>
      </c>
      <c r="AI19" s="19">
        <f ca="1">1/(2*SUM(AH$2:AH19)-1)</f>
        <v>0.12380134472212072</v>
      </c>
      <c r="AJ19" s="19">
        <f t="shared" si="4"/>
        <v>5.5555555555555552E-2</v>
      </c>
      <c r="AK19" s="19">
        <f t="shared" ca="1" si="5"/>
        <v>7.2260247352833706E-2</v>
      </c>
      <c r="AL19" s="27"/>
    </row>
    <row r="20" spans="1:38" x14ac:dyDescent="0.45">
      <c r="A20" s="18">
        <f t="shared" si="6"/>
        <v>20</v>
      </c>
      <c r="B20" s="23">
        <f>Итог!G21</f>
        <v>4.3077682085212099E-3</v>
      </c>
      <c r="C20" s="23">
        <f t="shared" si="1"/>
        <v>3.6619175269493398E-3</v>
      </c>
      <c r="D20" s="37">
        <f t="shared" si="2"/>
        <v>0.72466036319575455</v>
      </c>
      <c r="E20" s="29">
        <f t="shared" si="7"/>
        <v>247.83384421294807</v>
      </c>
      <c r="F20" s="24">
        <f t="shared" si="20"/>
        <v>6.50380434230755</v>
      </c>
      <c r="G20" s="24">
        <f t="shared" si="21"/>
        <v>7.9054060501220391</v>
      </c>
      <c r="H20" s="24">
        <f t="shared" si="22"/>
        <v>10.024414181165591</v>
      </c>
      <c r="I20" s="24">
        <f t="shared" si="23"/>
        <v>12.874776265142938</v>
      </c>
      <c r="J20" s="24">
        <f t="shared" si="24"/>
        <v>13.485700751430686</v>
      </c>
      <c r="K20" s="24">
        <f t="shared" si="14"/>
        <v>15.684480661403937</v>
      </c>
      <c r="L20" s="24">
        <f t="shared" si="15"/>
        <v>18.33084510475468</v>
      </c>
      <c r="M20" s="24">
        <f t="shared" si="16"/>
        <v>17.173990790064963</v>
      </c>
      <c r="N20" s="24">
        <f t="shared" si="17"/>
        <v>16.173006693919817</v>
      </c>
      <c r="O20" s="24">
        <f t="shared" si="19"/>
        <v>15.358572409959313</v>
      </c>
      <c r="P20" s="24">
        <f t="shared" si="25"/>
        <v>14.720659060790707</v>
      </c>
      <c r="Q20" s="24">
        <f t="shared" si="26"/>
        <v>14.201156413023268</v>
      </c>
      <c r="R20" s="24">
        <f t="shared" si="27"/>
        <v>13.951950292241435</v>
      </c>
      <c r="S20" s="24">
        <f t="shared" si="28"/>
        <v>13.899308033092538</v>
      </c>
      <c r="T20" s="24">
        <f t="shared" si="29"/>
        <v>13.967260808346882</v>
      </c>
      <c r="U20" s="24">
        <f t="shared" ref="U20:U26" si="30">($AD$17/U$27)/((AD20-$AD$17)/(AF20-U$27))</f>
        <v>14.157142838228047</v>
      </c>
      <c r="V20" s="24">
        <f t="shared" ref="V20:V26" si="31">($AD$18/V$27)/(($AD20-$AD$18)/($AF20-V$27))</f>
        <v>14.477279928770988</v>
      </c>
      <c r="W20" s="24">
        <f>($AD$19/W$27)/(($AD20-$AD$19)/($AF20-W$27))</f>
        <v>14.94408958818269</v>
      </c>
      <c r="X20" s="24"/>
      <c r="Y20" s="24"/>
      <c r="Z20" s="24"/>
      <c r="AA20" s="24"/>
      <c r="AB20" s="24"/>
      <c r="AC20" s="24"/>
      <c r="AD20" s="26">
        <f>SUM(C$1:C20)</f>
        <v>0.98869434209775919</v>
      </c>
      <c r="AE20" s="30">
        <f t="shared" si="10"/>
        <v>4.3382385769383802E-3</v>
      </c>
      <c r="AF20" s="20">
        <v>19</v>
      </c>
      <c r="AG20" s="26">
        <f t="shared" ca="1" si="18"/>
        <v>4.7825842435079407E-3</v>
      </c>
      <c r="AH20" s="19">
        <f t="shared" ca="1" si="3"/>
        <v>9.0869100626650878E-2</v>
      </c>
      <c r="AI20" s="19">
        <f ca="1">1/(2*SUM(AH$2:AH20)-1)</f>
        <v>0.12107717680960257</v>
      </c>
      <c r="AJ20" s="19">
        <f t="shared" si="4"/>
        <v>5.2631578947368418E-2</v>
      </c>
      <c r="AK20" s="19">
        <f t="shared" ca="1" si="5"/>
        <v>7.224813107680271E-2</v>
      </c>
      <c r="AL20" s="27"/>
    </row>
    <row r="21" spans="1:38" x14ac:dyDescent="0.45">
      <c r="A21" s="18">
        <f t="shared" si="6"/>
        <v>21</v>
      </c>
      <c r="B21" s="23">
        <f>Итог!G22</f>
        <v>3.6619175269493398E-3</v>
      </c>
      <c r="C21" s="23">
        <f t="shared" si="1"/>
        <v>3.0160668453774698E-3</v>
      </c>
      <c r="D21" s="37">
        <f t="shared" si="2"/>
        <v>0.73771249605901279</v>
      </c>
      <c r="E21" s="29">
        <f t="shared" si="7"/>
        <v>280.33074850242485</v>
      </c>
      <c r="F21" s="24">
        <f t="shared" si="20"/>
        <v>6.8367352828204773</v>
      </c>
      <c r="G21" s="24">
        <f t="shared" si="21"/>
        <v>8.3214356720593585</v>
      </c>
      <c r="H21" s="24">
        <f t="shared" si="22"/>
        <v>10.558193609928702</v>
      </c>
      <c r="I21" s="24">
        <f t="shared" si="23"/>
        <v>13.549847268516666</v>
      </c>
      <c r="J21" s="24">
        <f t="shared" si="24"/>
        <v>14.197066379493723</v>
      </c>
      <c r="K21" s="24">
        <f t="shared" si="14"/>
        <v>16.47685808493933</v>
      </c>
      <c r="L21" s="24">
        <f t="shared" si="15"/>
        <v>19.174460183699171</v>
      </c>
      <c r="M21" s="24">
        <f t="shared" si="16"/>
        <v>17.994733919163298</v>
      </c>
      <c r="N21" s="24">
        <f t="shared" si="17"/>
        <v>16.984340247837135</v>
      </c>
      <c r="O21" s="24">
        <f t="shared" si="19"/>
        <v>16.173767907594616</v>
      </c>
      <c r="P21" s="24">
        <f t="shared" si="25"/>
        <v>15.552962935971932</v>
      </c>
      <c r="Q21" s="24">
        <f t="shared" si="26"/>
        <v>15.065120636261128</v>
      </c>
      <c r="R21" s="24">
        <f t="shared" si="27"/>
        <v>14.861474904996982</v>
      </c>
      <c r="S21" s="24">
        <f t="shared" si="28"/>
        <v>14.868588063282973</v>
      </c>
      <c r="T21" s="24">
        <f t="shared" si="29"/>
        <v>15.014295430000709</v>
      </c>
      <c r="U21" s="24">
        <f t="shared" si="30"/>
        <v>15.304415221941419</v>
      </c>
      <c r="V21" s="24">
        <f t="shared" si="31"/>
        <v>15.753955473822483</v>
      </c>
      <c r="W21" s="24">
        <f>($AD$19/W$27)/(($AD21-$AD$19)/($AF21-W$27))</f>
        <v>16.389383543345957</v>
      </c>
      <c r="X21" s="24">
        <f>($AD$20/X$27)/(($AD21-$AD$20)/($AF21-X$27))</f>
        <v>17.253113736748791</v>
      </c>
      <c r="Y21" s="24"/>
      <c r="Z21" s="24"/>
      <c r="AA21" s="24"/>
      <c r="AB21" s="24"/>
      <c r="AC21" s="24"/>
      <c r="AD21" s="26">
        <f>SUM(C$1:C21)</f>
        <v>0.99171040894313667</v>
      </c>
      <c r="AE21" s="30">
        <f t="shared" si="10"/>
        <v>1.3052132863258237E-2</v>
      </c>
      <c r="AF21" s="20">
        <v>20</v>
      </c>
      <c r="AG21" s="26">
        <f t="shared" ca="1" si="18"/>
        <v>3.9390820972655238E-3</v>
      </c>
      <c r="AH21" s="19">
        <f t="shared" ca="1" si="3"/>
        <v>7.8781641945310482E-2</v>
      </c>
      <c r="AI21" s="19">
        <f ca="1">1/(2*SUM(AH$2:AH21)-1)</f>
        <v>0.11881058946228713</v>
      </c>
      <c r="AJ21" s="19">
        <f t="shared" si="4"/>
        <v>0.05</v>
      </c>
      <c r="AK21" s="19">
        <f t="shared" ca="1" si="5"/>
        <v>7.2432199433986461E-2</v>
      </c>
      <c r="AL21" s="27"/>
    </row>
    <row r="22" spans="1:38" x14ac:dyDescent="0.45">
      <c r="A22" s="18">
        <f t="shared" si="6"/>
        <v>22</v>
      </c>
      <c r="B22" s="23">
        <f>Итог!G23</f>
        <v>3.0160668453774698E-3</v>
      </c>
      <c r="C22" s="23">
        <f t="shared" si="1"/>
        <v>2.6384532025323999E-3</v>
      </c>
      <c r="D22" s="37">
        <f t="shared" si="2"/>
        <v>0.75085969987791235</v>
      </c>
      <c r="E22" s="29">
        <f t="shared" si="7"/>
        <v>315.36107394872317</v>
      </c>
      <c r="F22" s="24">
        <f t="shared" si="20"/>
        <v>7.170621342521402</v>
      </c>
      <c r="G22" s="24">
        <f t="shared" si="21"/>
        <v>8.7389903206025874</v>
      </c>
      <c r="H22" s="24">
        <f t="shared" si="22"/>
        <v>11.094748532270598</v>
      </c>
      <c r="I22" s="24">
        <f t="shared" si="23"/>
        <v>14.230600684868712</v>
      </c>
      <c r="J22" s="24">
        <f t="shared" si="24"/>
        <v>14.916053103928677</v>
      </c>
      <c r="K22" s="24">
        <f t="shared" si="14"/>
        <v>17.283093716290772</v>
      </c>
      <c r="L22" s="24">
        <f t="shared" si="15"/>
        <v>20.045459456947306</v>
      </c>
      <c r="M22" s="24">
        <f t="shared" si="16"/>
        <v>18.842763929562928</v>
      </c>
      <c r="N22" s="24">
        <f t="shared" si="17"/>
        <v>17.822053546939625</v>
      </c>
      <c r="O22" s="24">
        <f t="shared" si="19"/>
        <v>17.01376953843527</v>
      </c>
      <c r="P22" s="24">
        <f t="shared" si="25"/>
        <v>16.407617472224864</v>
      </c>
      <c r="Q22" s="24">
        <f t="shared" si="26"/>
        <v>15.947074477050833</v>
      </c>
      <c r="R22" s="24">
        <f t="shared" si="27"/>
        <v>15.783567808923962</v>
      </c>
      <c r="S22" s="24">
        <f t="shared" si="28"/>
        <v>15.842265096886617</v>
      </c>
      <c r="T22" s="24">
        <f t="shared" si="29"/>
        <v>16.050953561035726</v>
      </c>
      <c r="U22" s="24">
        <f t="shared" si="30"/>
        <v>16.413571264102643</v>
      </c>
      <c r="V22" s="24">
        <f t="shared" si="31"/>
        <v>16.937408781286344</v>
      </c>
      <c r="W22" s="24">
        <f t="shared" ref="W22:W26" si="32">($AD$19/W$27)/(($AD22-$AD$19)/($AF22-W$27))</f>
        <v>17.621764697358831</v>
      </c>
      <c r="X22" s="24">
        <f t="shared" ref="X22:X26" si="33">($AD$20/X$27)/(($AD22-$AD$20)/($AF22-X$27))</f>
        <v>18.405291299716655</v>
      </c>
      <c r="Y22" s="24">
        <f>($AD$21/Y$27)/(($AD22-$AD$21)/($AF22-Y$27))</f>
        <v>18.793405317768773</v>
      </c>
      <c r="Z22" s="24"/>
      <c r="AA22" s="24"/>
      <c r="AB22" s="24"/>
      <c r="AC22" s="24"/>
      <c r="AD22" s="26">
        <f>SUM(C$1:C22)</f>
        <v>0.99434886214566909</v>
      </c>
      <c r="AE22" s="30">
        <f t="shared" si="10"/>
        <v>1.3147203818899555E-2</v>
      </c>
      <c r="AF22" s="20">
        <v>21</v>
      </c>
      <c r="AG22" s="26">
        <f t="shared" ca="1" si="18"/>
        <v>3.4459063102321723E-3</v>
      </c>
      <c r="AH22" s="19">
        <f t="shared" ca="1" si="3"/>
        <v>7.2364032514875623E-2</v>
      </c>
      <c r="AI22" s="19">
        <f ca="1">1/(2*SUM(AH$2:AH22)-1)</f>
        <v>0.11680215001169542</v>
      </c>
      <c r="AJ22" s="19">
        <f t="shared" si="4"/>
        <v>4.7619047619047616E-2</v>
      </c>
      <c r="AK22" s="19">
        <f t="shared" ca="1" si="5"/>
        <v>7.2642257512280192E-2</v>
      </c>
      <c r="AL22" s="27"/>
    </row>
    <row r="23" spans="1:38" x14ac:dyDescent="0.45">
      <c r="A23" s="18">
        <f t="shared" si="6"/>
        <v>23</v>
      </c>
      <c r="B23" s="23">
        <f>Итог!G24</f>
        <v>2.3702161638055998E-3</v>
      </c>
      <c r="C23" s="23">
        <f t="shared" si="1"/>
        <v>2.3702161638055998E-3</v>
      </c>
      <c r="D23" s="37">
        <f t="shared" si="2"/>
        <v>0.76232550605885641</v>
      </c>
      <c r="E23" s="29">
        <f t="shared" si="7"/>
        <v>352.19438379919166</v>
      </c>
      <c r="F23" s="24">
        <f t="shared" si="20"/>
        <v>7.5048493625635393</v>
      </c>
      <c r="G23" s="24">
        <f t="shared" si="21"/>
        <v>9.1570307140836107</v>
      </c>
      <c r="H23" s="24">
        <f t="shared" si="22"/>
        <v>11.632124796403739</v>
      </c>
      <c r="I23" s="24">
        <f t="shared" si="23"/>
        <v>14.913117877020611</v>
      </c>
      <c r="J23" s="24">
        <f t="shared" si="24"/>
        <v>15.637286157563713</v>
      </c>
      <c r="K23" s="24">
        <f t="shared" si="14"/>
        <v>18.093998675244066</v>
      </c>
      <c r="L23" s="24">
        <f t="shared" si="15"/>
        <v>20.92741570206481</v>
      </c>
      <c r="M23" s="24">
        <f t="shared" si="16"/>
        <v>19.700716196818032</v>
      </c>
      <c r="N23" s="24">
        <f t="shared" si="17"/>
        <v>18.667935064389219</v>
      </c>
      <c r="O23" s="24">
        <f t="shared" si="19"/>
        <v>17.859450980962102</v>
      </c>
      <c r="P23" s="24">
        <f t="shared" si="25"/>
        <v>17.264479183345149</v>
      </c>
      <c r="Q23" s="24">
        <f t="shared" si="26"/>
        <v>16.826055619730187</v>
      </c>
      <c r="R23" s="24">
        <f t="shared" si="27"/>
        <v>16.695966101024386</v>
      </c>
      <c r="S23" s="24">
        <f t="shared" si="28"/>
        <v>16.796811605862295</v>
      </c>
      <c r="T23" s="24">
        <f t="shared" si="29"/>
        <v>17.054206767892694</v>
      </c>
      <c r="U23" s="24">
        <f t="shared" si="30"/>
        <v>17.467702201577413</v>
      </c>
      <c r="V23" s="24">
        <f t="shared" si="31"/>
        <v>18.03431404362804</v>
      </c>
      <c r="W23" s="24">
        <f t="shared" si="32"/>
        <v>18.730433813133317</v>
      </c>
      <c r="X23" s="24">
        <f t="shared" si="33"/>
        <v>19.453553218970086</v>
      </c>
      <c r="Y23" s="24">
        <f t="shared" ref="Y23:Y26" si="34">($AD$21/Y$27)/(($AD23-$AD$21)/($AF23-Y$27))</f>
        <v>19.799877700216435</v>
      </c>
      <c r="Z23" s="24">
        <f>($AD$22/Z$27)/(($AD23-$AD$22)/($AF23-Z$27))</f>
        <v>19.977058016698113</v>
      </c>
      <c r="AA23" s="24"/>
      <c r="AB23" s="24"/>
      <c r="AC23" s="24"/>
      <c r="AD23" s="26">
        <f>SUM(C$1:C23)</f>
        <v>0.9967190783094747</v>
      </c>
      <c r="AE23" s="30">
        <f t="shared" si="10"/>
        <v>1.146580618094406E-2</v>
      </c>
      <c r="AF23" s="20">
        <v>22</v>
      </c>
      <c r="AG23" s="26">
        <f t="shared" ca="1" si="18"/>
        <v>3.0955799510231077E-3</v>
      </c>
      <c r="AH23" s="19">
        <f t="shared" ca="1" si="3"/>
        <v>6.8102758922508375E-2</v>
      </c>
      <c r="AI23" s="19">
        <f ca="1">1/(2*SUM(AH$2:AH23)-1)</f>
        <v>0.11497303284214268</v>
      </c>
      <c r="AJ23" s="19">
        <f t="shared" si="4"/>
        <v>4.5454545454545456E-2</v>
      </c>
      <c r="AK23" s="19">
        <f t="shared" ca="1" si="5"/>
        <v>7.2828891548911368E-2</v>
      </c>
      <c r="AL23" s="27"/>
    </row>
    <row r="24" spans="1:38" x14ac:dyDescent="0.45">
      <c r="A24" s="18">
        <f t="shared" si="6"/>
        <v>24</v>
      </c>
      <c r="B24" s="23">
        <f>Итог!G25</f>
        <v>1.72436548223373E-3</v>
      </c>
      <c r="C24" s="23">
        <f t="shared" si="1"/>
        <v>1.72436548223373E-3</v>
      </c>
      <c r="D24" s="37">
        <f t="shared" si="2"/>
        <v>0.79724457615755628</v>
      </c>
      <c r="E24" s="29">
        <f t="shared" si="7"/>
        <v>403.40575553572353</v>
      </c>
      <c r="F24" s="24">
        <f t="shared" si="20"/>
        <v>7.8438034351940935</v>
      </c>
      <c r="G24" s="24">
        <f t="shared" si="21"/>
        <v>9.5831214276198224</v>
      </c>
      <c r="H24" s="24">
        <f t="shared" si="22"/>
        <v>12.184545930072471</v>
      </c>
      <c r="I24" s="24">
        <f t="shared" si="23"/>
        <v>15.625008040143353</v>
      </c>
      <c r="J24" s="24">
        <f t="shared" si="24"/>
        <v>16.398278817609928</v>
      </c>
      <c r="K24" s="24">
        <f t="shared" si="14"/>
        <v>18.969378717944828</v>
      </c>
      <c r="L24" s="24">
        <f t="shared" si="15"/>
        <v>21.914402414121028</v>
      </c>
      <c r="M24" s="24">
        <f t="shared" si="16"/>
        <v>20.669589344235934</v>
      </c>
      <c r="N24" s="24">
        <f t="shared" si="17"/>
        <v>19.631037580089526</v>
      </c>
      <c r="O24" s="24">
        <f t="shared" si="19"/>
        <v>18.830318394047985</v>
      </c>
      <c r="P24" s="24">
        <f t="shared" si="25"/>
        <v>18.257084299208216</v>
      </c>
      <c r="Q24" s="24">
        <f t="shared" si="26"/>
        <v>17.854098278070047</v>
      </c>
      <c r="R24" s="24">
        <f t="shared" si="27"/>
        <v>17.778552504422514</v>
      </c>
      <c r="S24" s="24">
        <f t="shared" si="28"/>
        <v>17.952410470855035</v>
      </c>
      <c r="T24" s="24">
        <f t="shared" si="29"/>
        <v>18.301751118505692</v>
      </c>
      <c r="U24" s="24">
        <f t="shared" si="30"/>
        <v>18.829048089468888</v>
      </c>
      <c r="V24" s="24">
        <f t="shared" si="31"/>
        <v>19.535090388606459</v>
      </c>
      <c r="W24" s="24">
        <f t="shared" si="32"/>
        <v>20.40263408987958</v>
      </c>
      <c r="X24" s="24">
        <f t="shared" si="33"/>
        <v>21.350292962163238</v>
      </c>
      <c r="Y24" s="24">
        <f t="shared" si="34"/>
        <v>22.093538008796227</v>
      </c>
      <c r="Z24" s="24">
        <f t="shared" ref="Z24:Z26" si="35">($AD$22/Z$27)/(($AD24-$AD$22)/($AF24-Z$27))</f>
        <v>23.128099478617699</v>
      </c>
      <c r="AA24" s="24">
        <f>($AD$23/AA$27)/(($AD24-$AD$23)/($AF24-AA$27))</f>
        <v>26.273671746050979</v>
      </c>
      <c r="AB24" s="24"/>
      <c r="AC24" s="24"/>
      <c r="AD24" s="26">
        <f>SUM(C$1:C24)</f>
        <v>0.99844344379170846</v>
      </c>
      <c r="AE24" s="30">
        <f t="shared" si="10"/>
        <v>3.4919070098699878E-2</v>
      </c>
      <c r="AF24" s="20">
        <v>23</v>
      </c>
      <c r="AG24" s="26">
        <f t="shared" ca="1" si="18"/>
        <v>2.2520778047806916E-3</v>
      </c>
      <c r="AH24" s="19">
        <f t="shared" ca="1" si="3"/>
        <v>5.1797789509955908E-2</v>
      </c>
      <c r="AI24" s="19">
        <f ca="1">1/(2*SUM(AH$2:AH24)-1)</f>
        <v>0.11361974241375887</v>
      </c>
      <c r="AJ24" s="19">
        <f t="shared" si="4"/>
        <v>4.3478260869565216E-2</v>
      </c>
      <c r="AK24" s="19">
        <f t="shared" ca="1" si="5"/>
        <v>7.3329730705293361E-2</v>
      </c>
      <c r="AL24" s="27"/>
    </row>
    <row r="25" spans="1:38" x14ac:dyDescent="0.45">
      <c r="A25" s="18">
        <f t="shared" si="6"/>
        <v>25</v>
      </c>
      <c r="B25" s="23">
        <f>Итог!G26</f>
        <v>1.07851480066186E-3</v>
      </c>
      <c r="C25" s="23">
        <f t="shared" si="1"/>
        <v>1.07851480066186E-3</v>
      </c>
      <c r="D25" s="37">
        <f t="shared" si="2"/>
        <v>0.87094195578055389</v>
      </c>
      <c r="E25" s="29">
        <f t="shared" si="7"/>
        <v>480.75995959086572</v>
      </c>
      <c r="F25" s="24">
        <f t="shared" si="20"/>
        <v>8.1883413689439806</v>
      </c>
      <c r="G25" s="24">
        <f t="shared" si="21"/>
        <v>10.018761104190688</v>
      </c>
      <c r="H25" s="24">
        <f t="shared" si="22"/>
        <v>12.754814268898482</v>
      </c>
      <c r="I25" s="24">
        <f t="shared" si="23"/>
        <v>16.371519857287453</v>
      </c>
      <c r="J25" s="24">
        <f t="shared" si="24"/>
        <v>17.206048151282253</v>
      </c>
      <c r="K25" s="24">
        <f t="shared" si="14"/>
        <v>19.919648610923261</v>
      </c>
      <c r="L25" s="24">
        <f t="shared" si="15"/>
        <v>23.020772455676529</v>
      </c>
      <c r="M25" s="24">
        <f t="shared" si="16"/>
        <v>21.764878799191386</v>
      </c>
      <c r="N25" s="24">
        <f t="shared" si="17"/>
        <v>20.728295288799494</v>
      </c>
      <c r="O25" s="24">
        <f t="shared" si="19"/>
        <v>19.945187514615625</v>
      </c>
      <c r="P25" s="24">
        <f t="shared" si="25"/>
        <v>19.406714295012989</v>
      </c>
      <c r="Q25" s="24">
        <f t="shared" si="26"/>
        <v>19.055697687392627</v>
      </c>
      <c r="R25" s="24">
        <f t="shared" si="27"/>
        <v>19.059975108406274</v>
      </c>
      <c r="S25" s="24">
        <f t="shared" si="28"/>
        <v>19.342744674544257</v>
      </c>
      <c r="T25" s="24">
        <f t="shared" si="29"/>
        <v>19.832885594335949</v>
      </c>
      <c r="U25" s="24">
        <f t="shared" si="30"/>
        <v>20.541751465869396</v>
      </c>
      <c r="V25" s="24">
        <f t="shared" si="31"/>
        <v>21.483284927575188</v>
      </c>
      <c r="W25" s="24">
        <f t="shared" si="32"/>
        <v>22.660779914317846</v>
      </c>
      <c r="X25" s="24">
        <f t="shared" si="33"/>
        <v>24.029547198514521</v>
      </c>
      <c r="Y25" s="24">
        <f t="shared" si="34"/>
        <v>25.390875139362965</v>
      </c>
      <c r="Z25" s="24">
        <f t="shared" si="35"/>
        <v>27.45934449761943</v>
      </c>
      <c r="AA25" s="24">
        <f t="shared" ref="AA25:AA26" si="36">($AD$23/AA$27)/(($AD25-$AD$23)/($AF25-AA$27))</f>
        <v>32.327754365324225</v>
      </c>
      <c r="AB25" s="24">
        <f>($AD$24/AB$27)/(($AD25-$AD$24)/($AF25-AB$27))</f>
        <v>40.250337302780878</v>
      </c>
      <c r="AC25" s="24"/>
      <c r="AD25" s="26">
        <f>SUM(C$1:C25)</f>
        <v>0.99952195859237036</v>
      </c>
      <c r="AE25" s="30">
        <f t="shared" si="10"/>
        <v>7.3697379622997605E-2</v>
      </c>
      <c r="AF25" s="20">
        <v>24</v>
      </c>
      <c r="AG25" s="26">
        <f t="shared" ca="1" si="18"/>
        <v>1.4085756585382751E-3</v>
      </c>
      <c r="AH25" s="19">
        <f t="shared" ca="1" si="3"/>
        <v>3.3805815804918607E-2</v>
      </c>
      <c r="AI25" s="19">
        <f ca="1">1/(2*SUM(AH$2:AH25)-1)</f>
        <v>0.11275356768384753</v>
      </c>
      <c r="AJ25" s="19">
        <f t="shared" si="4"/>
        <v>4.1666666666666664E-2</v>
      </c>
      <c r="AK25" s="19">
        <f t="shared" ca="1" si="5"/>
        <v>7.4177635844014822E-2</v>
      </c>
      <c r="AL25" s="27"/>
    </row>
    <row r="26" spans="1:38" x14ac:dyDescent="0.45">
      <c r="A26" s="18" t="b">
        <f t="shared" si="6"/>
        <v>0</v>
      </c>
      <c r="B26" s="23">
        <f>Итог!G27</f>
        <v>4.3266411908999099E-4</v>
      </c>
      <c r="C26" s="23">
        <f t="shared" si="1"/>
        <v>4.3266411908999099E-4</v>
      </c>
      <c r="D26" s="37">
        <f t="shared" si="2"/>
        <v>1.0720311927375996</v>
      </c>
      <c r="E26" s="29">
        <f t="shared" si="7"/>
        <v>643.21871564255969</v>
      </c>
      <c r="F26" s="24">
        <f t="shared" si="20"/>
        <v>8.5393437907454075</v>
      </c>
      <c r="G26" s="24">
        <f t="shared" si="21"/>
        <v>10.465503020692598</v>
      </c>
      <c r="H26" s="24">
        <f t="shared" si="22"/>
        <v>13.345882880196038</v>
      </c>
      <c r="I26" s="24">
        <f t="shared" si="23"/>
        <v>17.158349087542742</v>
      </c>
      <c r="J26" s="24">
        <f t="shared" si="24"/>
        <v>18.068394294746938</v>
      </c>
      <c r="K26" s="24">
        <f t="shared" si="14"/>
        <v>20.956989229790747</v>
      </c>
      <c r="L26" s="24">
        <f t="shared" si="15"/>
        <v>24.264867263904019</v>
      </c>
      <c r="M26" s="24">
        <f t="shared" si="16"/>
        <v>23.00684653626621</v>
      </c>
      <c r="N26" s="24">
        <f t="shared" si="17"/>
        <v>21.982321940430335</v>
      </c>
      <c r="O26" s="24">
        <f t="shared" si="19"/>
        <v>21.22973187647337</v>
      </c>
      <c r="P26" s="24">
        <f t="shared" si="25"/>
        <v>20.743113097965615</v>
      </c>
      <c r="Q26" s="24">
        <f t="shared" si="26"/>
        <v>20.465996315185841</v>
      </c>
      <c r="R26" s="24">
        <f t="shared" si="27"/>
        <v>20.583092698826295</v>
      </c>
      <c r="S26" s="24">
        <f t="shared" si="28"/>
        <v>21.02150379534374</v>
      </c>
      <c r="T26" s="24">
        <f t="shared" si="29"/>
        <v>21.716410535217051</v>
      </c>
      <c r="U26" s="24">
        <f t="shared" si="30"/>
        <v>22.696023072995629</v>
      </c>
      <c r="V26" s="24">
        <f t="shared" si="31"/>
        <v>23.999911230569452</v>
      </c>
      <c r="W26" s="24">
        <f t="shared" si="32"/>
        <v>25.671027920968911</v>
      </c>
      <c r="X26" s="24">
        <f t="shared" si="33"/>
        <v>27.727485365303242</v>
      </c>
      <c r="Y26" s="24">
        <f t="shared" si="34"/>
        <v>30.072922561564567</v>
      </c>
      <c r="Z26" s="24">
        <f t="shared" si="35"/>
        <v>33.786634488393595</v>
      </c>
      <c r="AA26" s="24">
        <f t="shared" si="36"/>
        <v>42.007223843962144</v>
      </c>
      <c r="AB26" s="24">
        <f>($AD$24/AB$27)/(($AD26-$AD$24)/($AF26-AB$27))</f>
        <v>57.452607292601371</v>
      </c>
      <c r="AC26" s="24">
        <f>($AD$25/AC$27)/(($AD26-$AD$25)/($AF26-AC$27))</f>
        <v>96.256533502873864</v>
      </c>
      <c r="AD26" s="26">
        <f>SUM(C$1:C26)</f>
        <v>0.99995462271146041</v>
      </c>
      <c r="AE26" s="30">
        <f t="shared" si="10"/>
        <v>0.20108923695704572</v>
      </c>
      <c r="AF26" s="20">
        <v>25</v>
      </c>
      <c r="AG26" s="26">
        <f t="shared" ca="1" si="18"/>
        <v>5.6507351229586028E-4</v>
      </c>
      <c r="AH26" s="19">
        <f t="shared" ca="1" si="3"/>
        <v>1.4126837807396507E-2</v>
      </c>
      <c r="AI26" s="19">
        <f ca="1">1/(2*SUM(AH$2:AH26)-1)</f>
        <v>0.11239550900444999</v>
      </c>
      <c r="AJ26" s="19">
        <f t="shared" si="4"/>
        <v>0.04</v>
      </c>
      <c r="AK26" s="19">
        <f t="shared" ca="1" si="5"/>
        <v>7.5411988546302072E-2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5</v>
      </c>
      <c r="B28" s="34"/>
      <c r="C28" s="35">
        <f ca="1">SUM(INDIRECT("c2:c"&amp;A28))</f>
        <v>0.76567757942166192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zgoHO/zEIS6MQ3PlgPPbSxv3A3JbKLSLmbji7Y2NqZAlRzkPtebnxB9V0RFsJ8l6KOi1FzygBLS82Bc7eiha3g==" saltValue="Wmw+63K/OAr2uL5ZVKNElA==" spinCount="100000" sheet="1" formatCell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0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5.597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6.59765625" style="22" bestFit="1" customWidth="1"/>
    <col min="30" max="30" width="8.1328125" style="22" bestFit="1" customWidth="1"/>
    <col min="31" max="31" width="6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Итог!H3</f>
        <v>0.19729028000918064</v>
      </c>
      <c r="C2" s="23">
        <f>LARGE($B$2:$B$26,ROW(A2)-1)</f>
        <v>0.26457424833601101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0.26457424833601101</v>
      </c>
      <c r="AE2" s="19"/>
      <c r="AF2" s="20">
        <v>1</v>
      </c>
      <c r="AG2" s="26">
        <f t="shared" ref="AG2:AG12" ca="1" si="0">C2/SUM(INDIRECT("C$2:C$"&amp;$A$28))</f>
        <v>0.33774961773350298</v>
      </c>
      <c r="AH2" s="19">
        <f ca="1">AF2*AG2</f>
        <v>0.33774961773350298</v>
      </c>
      <c r="AI2" s="19">
        <f ca="1">1/(2*SUM(AH$2:AH2)-1)</f>
        <v>-3.0816568381253342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Итог!H4</f>
        <v>0.26457424833601101</v>
      </c>
      <c r="C3" s="23">
        <f t="shared" ref="C3:C26" si="1">LARGE($B$2:$B$26,ROW(A3)-1)</f>
        <v>0.19729028000918064</v>
      </c>
      <c r="D3" s="28">
        <f t="shared" ref="D3:D26" si="2">E3*(1/(AF3*(AF3-1)))</f>
        <v>0.67052023121387272</v>
      </c>
      <c r="E3" s="29">
        <f>SUM(F3:AC3)</f>
        <v>1.3410404624277454</v>
      </c>
      <c r="F3" s="24">
        <f>(C$2/F$27)/((SUM(C$2:C3)-C$2)/(AF3-F$27))</f>
        <v>1.3410404624277454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0.46186452834519165</v>
      </c>
      <c r="AE3" s="19"/>
      <c r="AF3" s="20">
        <v>2</v>
      </c>
      <c r="AG3" s="26">
        <f t="shared" ca="1" si="0"/>
        <v>0.25185639598231047</v>
      </c>
      <c r="AH3" s="19">
        <f t="shared" ref="AH3:AH26" ca="1" si="3">AF3*AG3</f>
        <v>0.50371279196462093</v>
      </c>
      <c r="AI3" s="19">
        <f ca="1">1/(2*SUM(AH$2:AH3)-1)</f>
        <v>1.4642900237306768</v>
      </c>
      <c r="AJ3" s="19">
        <f t="shared" ref="AJ3:AJ26" si="4">1/AF3</f>
        <v>0.5</v>
      </c>
      <c r="AK3" s="19">
        <f t="shared" ref="AK3:AK26" ca="1" si="5">(AI3-AJ3)/(1-AJ3)</f>
        <v>1.9285800474613537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Итог!H5</f>
        <v>0.17297595822813863</v>
      </c>
      <c r="C4" s="23">
        <f t="shared" si="1"/>
        <v>0.17297595822813863</v>
      </c>
      <c r="D4" s="37">
        <f t="shared" si="2"/>
        <v>0.46069280901968934</v>
      </c>
      <c r="E4" s="29">
        <f t="shared" ref="E4:E26" si="7">SUM(F4:AC4)</f>
        <v>2.7641568541181361</v>
      </c>
      <c r="F4" s="24">
        <f t="shared" ref="F4:F14" si="8">(AD$2/F$27)/((AD4-AD$2)/(AF4-F$27))</f>
        <v>1.4291027429102743</v>
      </c>
      <c r="G4" s="24">
        <f t="shared" ref="G4:G14" si="9">(AD$3/G$27)/((AD4-AD$3)/(AF4-G$27))</f>
        <v>1.3350541112078618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0.63484048657333025</v>
      </c>
      <c r="AE4" s="30">
        <f t="shared" ref="AE4:AE26" si="10">D4-D3</f>
        <v>-0.20982742219418338</v>
      </c>
      <c r="AF4" s="20">
        <v>3</v>
      </c>
      <c r="AG4" s="26">
        <f t="shared" ca="1" si="0"/>
        <v>0.22081727203640458</v>
      </c>
      <c r="AH4" s="19">
        <f t="shared" ca="1" si="3"/>
        <v>0.66245181610921378</v>
      </c>
      <c r="AI4" s="19">
        <f ca="1">1/(2*SUM(AH$2:AH4)-1)</f>
        <v>0.49805051780983084</v>
      </c>
      <c r="AJ4" s="19">
        <f t="shared" si="4"/>
        <v>0.33333333333333331</v>
      </c>
      <c r="AK4" s="19">
        <f t="shared" ca="1" si="5"/>
        <v>0.24707577671474626</v>
      </c>
      <c r="AL4" s="27"/>
    </row>
    <row r="5" spans="1:38" x14ac:dyDescent="0.45">
      <c r="A5" s="18">
        <f t="shared" si="6"/>
        <v>5</v>
      </c>
      <c r="B5" s="23">
        <f>Итог!H6</f>
        <v>0.14850384438834061</v>
      </c>
      <c r="C5" s="23">
        <f t="shared" si="1"/>
        <v>0.14850384438834061</v>
      </c>
      <c r="D5" s="37">
        <f t="shared" si="2"/>
        <v>0.36597178359976501</v>
      </c>
      <c r="E5" s="29">
        <f t="shared" si="7"/>
        <v>4.3916614031971806</v>
      </c>
      <c r="F5" s="24">
        <f t="shared" si="8"/>
        <v>1.5300087101992286</v>
      </c>
      <c r="G5" s="24">
        <f t="shared" si="9"/>
        <v>1.4366828789433761</v>
      </c>
      <c r="H5" s="24">
        <f t="shared" ref="H5:H14" si="11">(AD$4/H$27)/((AD5-AD$4)/(AF5-H$27))</f>
        <v>1.4249698140545759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0.78334433096167089</v>
      </c>
      <c r="AE5" s="30">
        <f t="shared" si="10"/>
        <v>-9.4721025419924332E-2</v>
      </c>
      <c r="AF5" s="20">
        <v>4</v>
      </c>
      <c r="AG5" s="26">
        <f t="shared" ca="1" si="0"/>
        <v>0.18957671424778194</v>
      </c>
      <c r="AH5" s="19">
        <f t="shared" ca="1" si="3"/>
        <v>0.75830685699112776</v>
      </c>
      <c r="AI5" s="19">
        <f ca="1">1/(2*SUM(AH$2:AH5)-1)</f>
        <v>0.28373284423880774</v>
      </c>
      <c r="AJ5" s="19">
        <f t="shared" si="4"/>
        <v>0.25</v>
      </c>
      <c r="AK5" s="19">
        <f t="shared" ca="1" si="5"/>
        <v>4.4977125651743645E-2</v>
      </c>
      <c r="AL5" s="27"/>
    </row>
    <row r="6" spans="1:38" x14ac:dyDescent="0.45">
      <c r="A6" s="18">
        <f t="shared" si="6"/>
        <v>6</v>
      </c>
      <c r="B6" s="23">
        <f>Итог!H7</f>
        <v>4.0057665825109022E-2</v>
      </c>
      <c r="C6" s="23">
        <f t="shared" si="1"/>
        <v>6.5426325453293549E-2</v>
      </c>
      <c r="D6" s="37">
        <f t="shared" si="2"/>
        <v>0.42868612420583219</v>
      </c>
      <c r="E6" s="29">
        <f t="shared" si="7"/>
        <v>8.5737224841166437</v>
      </c>
      <c r="F6" s="24">
        <f t="shared" si="8"/>
        <v>1.8115431363641943</v>
      </c>
      <c r="G6" s="24">
        <f t="shared" si="9"/>
        <v>1.7906069257007269</v>
      </c>
      <c r="H6" s="24">
        <f t="shared" si="11"/>
        <v>1.9783417708787339</v>
      </c>
      <c r="I6" s="24">
        <f t="shared" ref="I6:I14" si="12">($AD$5/I$27)/((AD6-$AD$5)/(AF6-I$27))</f>
        <v>2.9932306511729898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0.84877065641496441</v>
      </c>
      <c r="AE6" s="30">
        <f t="shared" si="10"/>
        <v>6.2714340606067176E-2</v>
      </c>
      <c r="AF6" s="20">
        <v>5</v>
      </c>
      <c r="AG6" s="26">
        <f t="shared" ca="1" si="0"/>
        <v>8.3521796057390324E-2</v>
      </c>
      <c r="AH6" s="19">
        <f t="shared" ca="1" si="3"/>
        <v>0.41760898028695159</v>
      </c>
      <c r="AI6" s="19">
        <f ca="1">1/(2*SUM(AH$2:AH6)-1)</f>
        <v>0.22937567862160796</v>
      </c>
      <c r="AJ6" s="19">
        <f t="shared" si="4"/>
        <v>0.2</v>
      </c>
      <c r="AK6" s="19">
        <f t="shared" ca="1" si="5"/>
        <v>3.6719598277009935E-2</v>
      </c>
      <c r="AL6" s="27"/>
    </row>
    <row r="7" spans="1:38" x14ac:dyDescent="0.45">
      <c r="A7" s="18">
        <f t="shared" si="6"/>
        <v>7</v>
      </c>
      <c r="B7" s="23">
        <f>Итог!H8</f>
        <v>6.5426325453293549E-2</v>
      </c>
      <c r="C7" s="23">
        <f t="shared" si="1"/>
        <v>4.0057665825109022E-2</v>
      </c>
      <c r="D7" s="37">
        <f t="shared" si="2"/>
        <v>0.49109793083985109</v>
      </c>
      <c r="E7" s="29">
        <f t="shared" si="7"/>
        <v>14.732937925195532</v>
      </c>
      <c r="F7" s="24">
        <f t="shared" si="8"/>
        <v>2.1191231214669788</v>
      </c>
      <c r="G7" s="24">
        <f t="shared" si="9"/>
        <v>2.1634833442523811</v>
      </c>
      <c r="H7" s="24">
        <f t="shared" si="11"/>
        <v>2.4994916977295829</v>
      </c>
      <c r="I7" s="24">
        <f t="shared" si="12"/>
        <v>3.7130958047188414</v>
      </c>
      <c r="J7" s="24">
        <f t="shared" ref="J7:J14" si="13">($AD$6/J$27)/((AD7-$AD$6)/(AF7-J$27))</f>
        <v>4.2377439570277486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0.88882832224007347</v>
      </c>
      <c r="AE7" s="30">
        <f t="shared" si="10"/>
        <v>6.2411806634018907E-2</v>
      </c>
      <c r="AF7" s="20">
        <v>6</v>
      </c>
      <c r="AG7" s="26">
        <f t="shared" ca="1" si="0"/>
        <v>5.1136727798785905E-2</v>
      </c>
      <c r="AH7" s="19">
        <f t="shared" ca="1" si="3"/>
        <v>0.3068203667927154</v>
      </c>
      <c r="AI7" s="19">
        <f ca="1">1/(2*SUM(AH$2:AH7)-1)</f>
        <v>0.20107369897766628</v>
      </c>
      <c r="AJ7" s="19">
        <f t="shared" si="4"/>
        <v>0.16666666666666666</v>
      </c>
      <c r="AK7" s="19">
        <f t="shared" ca="1" si="5"/>
        <v>4.1288438773199543E-2</v>
      </c>
      <c r="AL7" s="27"/>
    </row>
    <row r="8" spans="1:38" x14ac:dyDescent="0.45">
      <c r="A8" s="18" t="b">
        <f t="shared" si="6"/>
        <v>0</v>
      </c>
      <c r="B8" s="23">
        <f>Итог!H9</f>
        <v>3.5582109249483587E-2</v>
      </c>
      <c r="C8" s="23">
        <f t="shared" si="1"/>
        <v>3.5582109249483587E-2</v>
      </c>
      <c r="D8" s="37">
        <f t="shared" si="2"/>
        <v>0.49147169834289528</v>
      </c>
      <c r="E8" s="29">
        <f t="shared" si="7"/>
        <v>20.641811330401602</v>
      </c>
      <c r="F8" s="24">
        <f t="shared" si="8"/>
        <v>2.4058175810080766</v>
      </c>
      <c r="G8" s="24">
        <f t="shared" si="9"/>
        <v>2.4963172584896882</v>
      </c>
      <c r="H8" s="24">
        <f t="shared" si="11"/>
        <v>2.9231417036138008</v>
      </c>
      <c r="I8" s="24">
        <f t="shared" si="12"/>
        <v>4.1647727272727275</v>
      </c>
      <c r="J8" s="24">
        <f t="shared" si="13"/>
        <v>4.4884885264555265</v>
      </c>
      <c r="K8" s="24">
        <f>($AD$7/K$27)/((AD8-$AD$7)/(AF8-K$27))</f>
        <v>4.1632735335617834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0.92441043148955704</v>
      </c>
      <c r="AE8" s="30">
        <f t="shared" si="10"/>
        <v>3.7376750304418671E-4</v>
      </c>
      <c r="AF8" s="20">
        <v>7</v>
      </c>
      <c r="AG8" s="26">
        <f t="shared" ca="1" si="0"/>
        <v>4.5423331532636856E-2</v>
      </c>
      <c r="AH8" s="19">
        <f t="shared" ca="1" si="3"/>
        <v>0.31796332072845801</v>
      </c>
      <c r="AI8" s="19">
        <f ca="1">1/(2*SUM(AH$2:AH8)-1)</f>
        <v>0.1782776683213004</v>
      </c>
      <c r="AJ8" s="19">
        <f t="shared" si="4"/>
        <v>0.14285714285714285</v>
      </c>
      <c r="AK8" s="19">
        <f t="shared" ca="1" si="5"/>
        <v>4.1323946374850477E-2</v>
      </c>
      <c r="AL8" s="27"/>
    </row>
    <row r="9" spans="1:38" x14ac:dyDescent="0.45">
      <c r="A9" s="18">
        <f t="shared" si="6"/>
        <v>9</v>
      </c>
      <c r="B9" s="23">
        <f>Итог!H10</f>
        <v>3.2992885012623363E-4</v>
      </c>
      <c r="C9" s="23">
        <f t="shared" si="1"/>
        <v>3.2397578609134725E-2</v>
      </c>
      <c r="D9" s="37">
        <f t="shared" si="2"/>
        <v>0.47188091980929781</v>
      </c>
      <c r="E9" s="29">
        <f t="shared" si="7"/>
        <v>26.425331509320678</v>
      </c>
      <c r="F9" s="24">
        <f t="shared" si="8"/>
        <v>2.6754253268955797</v>
      </c>
      <c r="G9" s="24">
        <f t="shared" si="9"/>
        <v>2.7994986015911429</v>
      </c>
      <c r="H9" s="24">
        <f t="shared" si="11"/>
        <v>3.2862552907106259</v>
      </c>
      <c r="I9" s="24">
        <f t="shared" si="12"/>
        <v>4.5158982840603681</v>
      </c>
      <c r="J9" s="24">
        <f t="shared" si="13"/>
        <v>4.7137621987651857</v>
      </c>
      <c r="K9" s="24">
        <f>($AD$7/K$27)/((AD9-$AD$7)/(AF9-K$27))</f>
        <v>4.3583034395442084</v>
      </c>
      <c r="L9" s="24">
        <f>($AD$8/L$27)/((AD9-$AD$8)/(AF9-L$27))</f>
        <v>4.0761883677535664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0.95680801009869176</v>
      </c>
      <c r="AE9" s="30">
        <f t="shared" si="10"/>
        <v>-1.9590778533597475E-2</v>
      </c>
      <c r="AF9" s="20">
        <v>8</v>
      </c>
      <c r="AG9" s="26">
        <f t="shared" ca="1" si="0"/>
        <v>4.1358030343261576E-2</v>
      </c>
      <c r="AH9" s="19">
        <f t="shared" ca="1" si="3"/>
        <v>0.33086424274609261</v>
      </c>
      <c r="AI9" s="19">
        <f ca="1">1/(2*SUM(AH$2:AH9)-1)</f>
        <v>0.15946531950152945</v>
      </c>
      <c r="AJ9" s="19">
        <f t="shared" si="4"/>
        <v>0.125</v>
      </c>
      <c r="AK9" s="19">
        <f t="shared" ca="1" si="5"/>
        <v>3.9388936573176513E-2</v>
      </c>
      <c r="AL9" s="27"/>
    </row>
    <row r="10" spans="1:38" x14ac:dyDescent="0.45">
      <c r="A10" s="18">
        <f t="shared" si="6"/>
        <v>10</v>
      </c>
      <c r="B10" s="23">
        <f>Итог!H11</f>
        <v>9.7544181776451685E-3</v>
      </c>
      <c r="C10" s="23">
        <f t="shared" si="1"/>
        <v>1.4868315354601791E-2</v>
      </c>
      <c r="D10" s="37">
        <f t="shared" si="2"/>
        <v>0.55074520149449457</v>
      </c>
      <c r="E10" s="29">
        <f t="shared" si="7"/>
        <v>39.653654507603612</v>
      </c>
      <c r="F10" s="24">
        <f t="shared" si="8"/>
        <v>2.993335835353546</v>
      </c>
      <c r="G10" s="24">
        <f t="shared" si="9"/>
        <v>3.1708286437816544</v>
      </c>
      <c r="H10" s="24">
        <f t="shared" si="11"/>
        <v>3.7694355130634754</v>
      </c>
      <c r="I10" s="24">
        <f t="shared" si="12"/>
        <v>5.1992249980958194</v>
      </c>
      <c r="J10" s="24">
        <f t="shared" si="13"/>
        <v>5.5246965452847814</v>
      </c>
      <c r="K10" s="24">
        <f>($AD$7/K$27)/((AD10-$AD$7)/(AF10-K$27))</f>
        <v>5.3642108908319655</v>
      </c>
      <c r="L10" s="24">
        <f>($AD$8/L$27)/((AD10-$AD$8)/(AF10-L$27))</f>
        <v>5.5879037502709776</v>
      </c>
      <c r="M10" s="24">
        <f>($AD$9/M$27)/((AD10-$AD$9)/(AF10-M$27))</f>
        <v>8.0440183309213875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0.97167632545329352</v>
      </c>
      <c r="AE10" s="30">
        <f t="shared" si="10"/>
        <v>7.8864281685196769E-2</v>
      </c>
      <c r="AF10" s="20">
        <v>9</v>
      </c>
      <c r="AG10" s="26">
        <f t="shared" ca="1" si="0"/>
        <v>1.8980561634177828E-2</v>
      </c>
      <c r="AH10" s="19">
        <f t="shared" ca="1" si="3"/>
        <v>0.17082505470760045</v>
      </c>
      <c r="AI10" s="19">
        <f ca="1">1/(2*SUM(AH$2:AH10)-1)</f>
        <v>0.15122630706623708</v>
      </c>
      <c r="AJ10" s="19">
        <f t="shared" si="4"/>
        <v>0.1111111111111111</v>
      </c>
      <c r="AK10" s="19">
        <f t="shared" ca="1" si="5"/>
        <v>4.5129595449516717E-2</v>
      </c>
      <c r="AL10" s="27"/>
    </row>
    <row r="11" spans="1:38" x14ac:dyDescent="0.45">
      <c r="A11" s="18">
        <f t="shared" si="6"/>
        <v>11</v>
      </c>
      <c r="B11" s="23">
        <f>Итог!H12</f>
        <v>3.2397578609134725E-2</v>
      </c>
      <c r="C11" s="23">
        <f t="shared" si="1"/>
        <v>9.7544181776451685E-3</v>
      </c>
      <c r="D11" s="37">
        <f t="shared" si="2"/>
        <v>0.6401227191433716</v>
      </c>
      <c r="E11" s="29">
        <f t="shared" si="7"/>
        <v>57.611044722903443</v>
      </c>
      <c r="F11" s="24">
        <f t="shared" si="8"/>
        <v>3.3216804906600501</v>
      </c>
      <c r="G11" s="24">
        <f t="shared" si="9"/>
        <v>3.5557702926559909</v>
      </c>
      <c r="H11" s="24">
        <f t="shared" si="11"/>
        <v>4.2739068352544329</v>
      </c>
      <c r="I11" s="24">
        <f t="shared" si="12"/>
        <v>5.9318379317836198</v>
      </c>
      <c r="J11" s="24">
        <f t="shared" si="13"/>
        <v>6.3980860726643574</v>
      </c>
      <c r="K11" s="24">
        <f>($AD$7/K$27)/((AD11-$AD$7)/(AF11-K$27))</f>
        <v>6.3988846719851287</v>
      </c>
      <c r="L11" s="24">
        <f>($AD$8/L$27)/((AD11-$AD$8)/(AF11-L$27))</f>
        <v>6.9479784366576798</v>
      </c>
      <c r="M11" s="24">
        <f>($AD$9/M$27)/((AD11-$AD$9)/(AF11-M$27))</f>
        <v>9.7146810369938752</v>
      </c>
      <c r="N11" s="24">
        <f>($AD$10/N$27)/((AD11-$AD$10)/(AF11-N$27))</f>
        <v>11.068218954248309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0.98143074363093874</v>
      </c>
      <c r="AE11" s="30">
        <f t="shared" si="10"/>
        <v>8.9377517648877025E-2</v>
      </c>
      <c r="AF11" s="20">
        <v>10</v>
      </c>
      <c r="AG11" s="26">
        <f t="shared" ca="1" si="0"/>
        <v>1.2452273913401759E-2</v>
      </c>
      <c r="AH11" s="19">
        <f t="shared" ca="1" si="3"/>
        <v>0.12452273913401758</v>
      </c>
      <c r="AI11" s="19">
        <f ca="1">1/(2*SUM(AH$2:AH11)-1)</f>
        <v>0.14573750782283107</v>
      </c>
      <c r="AJ11" s="19">
        <f t="shared" si="4"/>
        <v>0.1</v>
      </c>
      <c r="AK11" s="19">
        <f t="shared" ca="1" si="5"/>
        <v>5.0819453136478961E-2</v>
      </c>
      <c r="AL11" s="27"/>
    </row>
    <row r="12" spans="1:38" x14ac:dyDescent="0.45">
      <c r="A12" s="18" t="b">
        <f t="shared" si="6"/>
        <v>0</v>
      </c>
      <c r="B12" s="23">
        <f>Итог!H13</f>
        <v>9.1375946752352537E-3</v>
      </c>
      <c r="C12" s="23">
        <f t="shared" si="1"/>
        <v>9.1375946752352537E-3</v>
      </c>
      <c r="D12" s="37">
        <f t="shared" si="2"/>
        <v>0.67450425214763454</v>
      </c>
      <c r="E12" s="29">
        <f t="shared" si="7"/>
        <v>74.195467736239806</v>
      </c>
      <c r="F12" s="24">
        <f t="shared" si="8"/>
        <v>3.644303059641774</v>
      </c>
      <c r="G12" s="24">
        <f t="shared" si="9"/>
        <v>3.9311053531215236</v>
      </c>
      <c r="H12" s="24">
        <f t="shared" si="11"/>
        <v>4.7589975200112908</v>
      </c>
      <c r="I12" s="24">
        <f t="shared" si="12"/>
        <v>6.6153173888965808</v>
      </c>
      <c r="J12" s="24">
        <f t="shared" si="13"/>
        <v>7.1829438543247344</v>
      </c>
      <c r="K12" s="24">
        <f>($AD$7/K$27)/((AD12-$AD$7)/(AF12-K$27))</f>
        <v>7.2802255904124085</v>
      </c>
      <c r="L12" s="24">
        <f>($AD$8/L$27)/((AD12-$AD$8)/(AF12-L$27))</f>
        <v>7.984450501796557</v>
      </c>
      <c r="M12" s="24">
        <f>($AD$9/M$27)/((AD12-$AD$9)/(AF12-M$27))</f>
        <v>10.627947737412367</v>
      </c>
      <c r="N12" s="24">
        <f>($AD$10/N$27)/((AD12-$AD$10)/(AF12-N$27))</f>
        <v>11.429595882898829</v>
      </c>
      <c r="O12" s="24">
        <f>($AD$11/O$27)/((AD12-$AD$11)/(AF12-O$27))</f>
        <v>10.740580847723734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0.99056833830617397</v>
      </c>
      <c r="AE12" s="30">
        <f t="shared" si="10"/>
        <v>3.4381533004262943E-2</v>
      </c>
      <c r="AF12" s="20">
        <v>11</v>
      </c>
      <c r="AG12" s="26">
        <f t="shared" ca="1" si="0"/>
        <v>1.1664850710054296E-2</v>
      </c>
      <c r="AH12" s="19">
        <f t="shared" ca="1" si="3"/>
        <v>0.12831335781059724</v>
      </c>
      <c r="AI12" s="19">
        <f ca="1">1/(2*SUM(AH$2:AH12)-1)</f>
        <v>0.1404834089450335</v>
      </c>
      <c r="AJ12" s="19">
        <f t="shared" si="4"/>
        <v>9.0909090909090912E-2</v>
      </c>
      <c r="AK12" s="19">
        <f t="shared" ca="1" si="5"/>
        <v>5.4531749839536847E-2</v>
      </c>
      <c r="AL12" s="27"/>
    </row>
    <row r="13" spans="1:38" x14ac:dyDescent="0.45">
      <c r="A13" s="18">
        <f t="shared" si="6"/>
        <v>13</v>
      </c>
      <c r="B13" s="23">
        <f>Итог!H14</f>
        <v>9.1017328436997936E-3</v>
      </c>
      <c r="C13" s="23">
        <f t="shared" si="1"/>
        <v>9.1017328436997936E-3</v>
      </c>
      <c r="D13" s="37">
        <f t="shared" si="2"/>
        <v>0.67249967506028763</v>
      </c>
      <c r="E13" s="29">
        <f t="shared" si="7"/>
        <v>88.769957107957964</v>
      </c>
      <c r="F13" s="24">
        <f t="shared" si="8"/>
        <v>3.9590984486291347</v>
      </c>
      <c r="G13" s="24">
        <f t="shared" si="9"/>
        <v>4.2939733006148062</v>
      </c>
      <c r="H13" s="24">
        <f t="shared" si="11"/>
        <v>5.2203043290213502</v>
      </c>
      <c r="I13" s="24">
        <f t="shared" si="12"/>
        <v>7.2422665031000317</v>
      </c>
      <c r="J13" s="24">
        <f t="shared" si="13"/>
        <v>7.8746423309092659</v>
      </c>
      <c r="K13" s="24">
        <f t="shared" ref="K13:K26" si="14">($AD$7/K$27)/((AD13-$AD$7)/(AF13-K$27))</f>
        <v>8.0188947845218106</v>
      </c>
      <c r="L13" s="24">
        <f t="shared" ref="L13:L26" si="15">($AD$8/L$27)/((AD13-$AD$8)/(AF13-L$27))</f>
        <v>8.7735360988958693</v>
      </c>
      <c r="M13" s="24">
        <f t="shared" ref="M13:M26" si="16">($AD$9/M$27)/((AD13-$AD$9)/(AF13-M$27))</f>
        <v>11.161479250334686</v>
      </c>
      <c r="N13" s="24">
        <f t="shared" ref="N13:N26" si="17">($AD$10/N$27)/((AD13-$AD$10)/(AF13-N$27))</f>
        <v>11.570159706208907</v>
      </c>
      <c r="O13" s="24">
        <f>($AD$11/O$27)/((AD13-$AD$11)/(AF13-O$27))</f>
        <v>10.761698780967402</v>
      </c>
      <c r="P13" s="24">
        <f>($AD$12/P$27)/((AD13-$AD$12)/(AF13-P$27))</f>
        <v>9.8939035747546846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0.99967007114987372</v>
      </c>
      <c r="AE13" s="30">
        <f t="shared" si="10"/>
        <v>-2.0045770873469149E-3</v>
      </c>
      <c r="AF13" s="20">
        <v>12</v>
      </c>
      <c r="AG13" s="26">
        <f t="shared" ref="AG13:AG26" ca="1" si="18">C13/SUM(INDIRECT("C$2:C$"&amp;$A$28))</f>
        <v>1.1619070291255024E-2</v>
      </c>
      <c r="AH13" s="19">
        <f t="shared" ca="1" si="3"/>
        <v>0.1394288434950603</v>
      </c>
      <c r="AI13" s="19">
        <f ca="1">1/(2*SUM(AH$2:AH13)-1)</f>
        <v>0.13518745675479305</v>
      </c>
      <c r="AJ13" s="19">
        <f t="shared" si="4"/>
        <v>8.3333333333333329E-2</v>
      </c>
      <c r="AK13" s="19">
        <f t="shared" ca="1" si="5"/>
        <v>5.6568134641592417E-2</v>
      </c>
      <c r="AL13" s="27"/>
    </row>
    <row r="14" spans="1:38" x14ac:dyDescent="0.45">
      <c r="A14" s="18" t="str">
        <f t="shared" si="6"/>
        <v/>
      </c>
      <c r="B14" s="23">
        <f>Итог!H15</f>
        <v>1.4868315354601791E-2</v>
      </c>
      <c r="C14" s="23">
        <f t="shared" si="1"/>
        <v>3.2992885012623363E-4</v>
      </c>
      <c r="D14" s="37">
        <f t="shared" si="2"/>
        <v>2.3608835367746326</v>
      </c>
      <c r="E14" s="29">
        <f t="shared" si="7"/>
        <v>368.29783173684268</v>
      </c>
      <c r="F14" s="24">
        <f t="shared" si="8"/>
        <v>4.3170788796130131</v>
      </c>
      <c r="G14" s="24">
        <f t="shared" si="9"/>
        <v>4.720474749763425</v>
      </c>
      <c r="H14" s="24">
        <f t="shared" si="11"/>
        <v>5.7950974230043988</v>
      </c>
      <c r="I14" s="24">
        <f t="shared" si="12"/>
        <v>8.1351425166352183</v>
      </c>
      <c r="J14" s="24">
        <f t="shared" si="13"/>
        <v>8.9799573156272228</v>
      </c>
      <c r="K14" s="24">
        <f t="shared" si="14"/>
        <v>9.327612903225809</v>
      </c>
      <c r="L14" s="24">
        <f t="shared" si="15"/>
        <v>10.482290268797529</v>
      </c>
      <c r="M14" s="24">
        <f t="shared" si="16"/>
        <v>13.845275655928265</v>
      </c>
      <c r="N14" s="24">
        <f t="shared" si="17"/>
        <v>15.247179314031666</v>
      </c>
      <c r="O14" s="24">
        <f t="shared" ref="O14:O26" si="19">($AD$11/O$27)/((AD14-$AD$11)/(AF14-O$27))</f>
        <v>15.85573580533026</v>
      </c>
      <c r="P14" s="24">
        <f>($AD$12/P$27)/((AD14-$AD$12)/(AF14-P$27))</f>
        <v>19.095610093328713</v>
      </c>
      <c r="Q14" s="24">
        <f>($AD$13/Q$27)/((AD14-$AD$13)/(AF14-Q$27))</f>
        <v>252.49637681155718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1</v>
      </c>
      <c r="AE14" s="30">
        <f t="shared" si="10"/>
        <v>1.688383861714345</v>
      </c>
      <c r="AF14" s="20">
        <v>13</v>
      </c>
      <c r="AG14" s="26">
        <f t="shared" ca="1" si="18"/>
        <v>4.2117985295329479E-4</v>
      </c>
      <c r="AH14" s="19">
        <f t="shared" ca="1" si="3"/>
        <v>5.4753380883928318E-3</v>
      </c>
      <c r="AI14" s="19">
        <f ca="1">1/(2*SUM(AH$2:AH14)-1)</f>
        <v>0.1349876218809056</v>
      </c>
      <c r="AJ14" s="19">
        <f t="shared" si="4"/>
        <v>7.6923076923076927E-2</v>
      </c>
      <c r="AK14" s="19">
        <f t="shared" ca="1" si="5"/>
        <v>6.2903257037647722E-2</v>
      </c>
      <c r="AL14" s="27"/>
    </row>
    <row r="15" spans="1:38" x14ac:dyDescent="0.45">
      <c r="A15" s="18" t="str">
        <f t="shared" si="6"/>
        <v/>
      </c>
      <c r="B15" s="23">
        <f>Итог!H16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4.6768354529140979</v>
      </c>
      <c r="G15" s="24">
        <f t="shared" ref="G15:G26" si="21">(AD$3/G$27)/((AD15-AD$3)/(AF15-G$27))</f>
        <v>5.1496088179237356</v>
      </c>
      <c r="H15" s="24">
        <f t="shared" ref="H15:H26" si="22">(AD$4/H$27)/((AD15-AD$4)/(AF15-H$27))</f>
        <v>6.3746071653048402</v>
      </c>
      <c r="I15" s="24">
        <f t="shared" ref="I15:I26" si="23">($AD$5/I$27)/((AD15-$AD$5)/(AF15-I$27))</f>
        <v>9.0390472407057967</v>
      </c>
      <c r="J15" s="24">
        <f t="shared" ref="J15:J26" si="24">($AD$6/J$27)/((AD15-$AD$6)/(AF15-J$27))</f>
        <v>10.102451980080625</v>
      </c>
      <c r="K15" s="24">
        <f t="shared" si="14"/>
        <v>10.660129032258066</v>
      </c>
      <c r="L15" s="24">
        <f t="shared" si="15"/>
        <v>12.229338646930451</v>
      </c>
      <c r="M15" s="24">
        <f t="shared" si="16"/>
        <v>16.614330787113918</v>
      </c>
      <c r="N15" s="24">
        <f t="shared" si="17"/>
        <v>19.058974142539579</v>
      </c>
      <c r="O15" s="24">
        <f t="shared" si="19"/>
        <v>21.140981073773681</v>
      </c>
      <c r="P15" s="24">
        <f t="shared" ref="P15:P26" si="25">($AD$12/P$27)/((AD15-$AD$12)/(AF15-P$27))</f>
        <v>28.643415139993071</v>
      </c>
      <c r="Q15" s="24">
        <f t="shared" ref="Q15:Q26" si="26">($AD$13/Q$27)/((AD15-$AD$13)/(AF15-Q$27))</f>
        <v>504.99275362311437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1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0.1349876218809056</v>
      </c>
      <c r="AJ15" s="19">
        <f t="shared" si="4"/>
        <v>7.1428571428571425E-2</v>
      </c>
      <c r="AK15" s="19">
        <f t="shared" ca="1" si="5"/>
        <v>6.8448208179436809E-2</v>
      </c>
      <c r="AL15" s="27"/>
    </row>
    <row r="16" spans="1:38" x14ac:dyDescent="0.45">
      <c r="A16" s="18" t="str">
        <f t="shared" si="6"/>
        <v/>
      </c>
      <c r="B16" s="23">
        <f>Итог!H17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5.0365920262151826</v>
      </c>
      <c r="G16" s="24">
        <f t="shared" si="21"/>
        <v>5.578742886084048</v>
      </c>
      <c r="H16" s="24">
        <f t="shared" si="22"/>
        <v>6.9541169076052798</v>
      </c>
      <c r="I16" s="24">
        <f t="shared" si="23"/>
        <v>9.9429519647763769</v>
      </c>
      <c r="J16" s="24">
        <f t="shared" si="24"/>
        <v>11.224946644534027</v>
      </c>
      <c r="K16" s="24">
        <f t="shared" si="14"/>
        <v>11.992645161290323</v>
      </c>
      <c r="L16" s="24">
        <f t="shared" si="15"/>
        <v>13.976387025063373</v>
      </c>
      <c r="M16" s="24">
        <f t="shared" si="16"/>
        <v>19.38338591829957</v>
      </c>
      <c r="N16" s="24">
        <f t="shared" si="17"/>
        <v>22.870768971047497</v>
      </c>
      <c r="O16" s="24">
        <f t="shared" si="19"/>
        <v>26.426226342217099</v>
      </c>
      <c r="P16" s="24">
        <f t="shared" si="25"/>
        <v>38.191220186657425</v>
      </c>
      <c r="Q16" s="24">
        <f t="shared" si="26"/>
        <v>757.48913043467144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1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0.1349876218809056</v>
      </c>
      <c r="AJ16" s="19">
        <f t="shared" si="4"/>
        <v>6.6666666666666666E-2</v>
      </c>
      <c r="AK16" s="19">
        <f t="shared" ca="1" si="5"/>
        <v>7.3201023443827423E-2</v>
      </c>
      <c r="AL16" s="27"/>
    </row>
    <row r="17" spans="1:38" x14ac:dyDescent="0.45">
      <c r="A17" s="18" t="str">
        <f t="shared" si="6"/>
        <v/>
      </c>
      <c r="B17" s="23">
        <f>Итог!H18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5.3963485995162666</v>
      </c>
      <c r="G17" s="24">
        <f t="shared" si="21"/>
        <v>6.0078769542443586</v>
      </c>
      <c r="H17" s="24">
        <f t="shared" si="22"/>
        <v>7.5336266499057194</v>
      </c>
      <c r="I17" s="24">
        <f t="shared" si="23"/>
        <v>10.846856688846957</v>
      </c>
      <c r="J17" s="24">
        <f t="shared" si="24"/>
        <v>12.347441308987431</v>
      </c>
      <c r="K17" s="24">
        <f t="shared" si="14"/>
        <v>13.325161290322583</v>
      </c>
      <c r="L17" s="24">
        <f t="shared" si="15"/>
        <v>15.723435403196294</v>
      </c>
      <c r="M17" s="24">
        <f t="shared" si="16"/>
        <v>22.152441049485223</v>
      </c>
      <c r="N17" s="24">
        <f t="shared" si="17"/>
        <v>26.68256379955541</v>
      </c>
      <c r="O17" s="24">
        <f t="shared" si="19"/>
        <v>31.711471610660521</v>
      </c>
      <c r="P17" s="24">
        <f t="shared" si="25"/>
        <v>47.739025233321783</v>
      </c>
      <c r="Q17" s="24">
        <f t="shared" si="26"/>
        <v>1009.9855072462287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1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0.1349876218809056</v>
      </c>
      <c r="AJ17" s="19">
        <f t="shared" si="4"/>
        <v>6.25E-2</v>
      </c>
      <c r="AK17" s="19">
        <f t="shared" ca="1" si="5"/>
        <v>7.7320130006299309E-2</v>
      </c>
      <c r="AL17" s="27"/>
    </row>
    <row r="18" spans="1:38" x14ac:dyDescent="0.45">
      <c r="A18" s="18" t="str">
        <f t="shared" si="6"/>
        <v/>
      </c>
      <c r="B18" s="23">
        <f>Итог!H19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5.7561051728173513</v>
      </c>
      <c r="G18" s="24">
        <f t="shared" si="21"/>
        <v>6.4370110224046702</v>
      </c>
      <c r="H18" s="24">
        <f t="shared" si="22"/>
        <v>8.1131363922061581</v>
      </c>
      <c r="I18" s="24">
        <f t="shared" si="23"/>
        <v>11.750761412917536</v>
      </c>
      <c r="J18" s="24">
        <f t="shared" si="24"/>
        <v>13.469935973440833</v>
      </c>
      <c r="K18" s="24">
        <f t="shared" si="14"/>
        <v>14.65767741935484</v>
      </c>
      <c r="L18" s="24">
        <f t="shared" si="15"/>
        <v>17.470483781329214</v>
      </c>
      <c r="M18" s="24">
        <f t="shared" si="16"/>
        <v>24.921496180670875</v>
      </c>
      <c r="N18" s="24">
        <f t="shared" si="17"/>
        <v>30.494358628063331</v>
      </c>
      <c r="O18" s="24">
        <f t="shared" si="19"/>
        <v>36.996716879103943</v>
      </c>
      <c r="P18" s="24">
        <f t="shared" si="25"/>
        <v>57.286830279986141</v>
      </c>
      <c r="Q18" s="24">
        <f t="shared" si="26"/>
        <v>1262.4818840577859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1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0.1349876218809056</v>
      </c>
      <c r="AJ18" s="19">
        <f t="shared" si="4"/>
        <v>5.8823529411764705E-2</v>
      </c>
      <c r="AK18" s="19">
        <f t="shared" ca="1" si="5"/>
        <v>8.0924348248462202E-2</v>
      </c>
      <c r="AL18" s="27"/>
    </row>
    <row r="19" spans="1:38" x14ac:dyDescent="0.45">
      <c r="A19" s="18" t="str">
        <f t="shared" si="6"/>
        <v/>
      </c>
      <c r="B19" s="23">
        <f>Итог!H20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6.1158617461184352</v>
      </c>
      <c r="G19" s="24">
        <f t="shared" si="21"/>
        <v>6.8661450905649817</v>
      </c>
      <c r="H19" s="24">
        <f t="shared" si="22"/>
        <v>8.6926461345065995</v>
      </c>
      <c r="I19" s="24">
        <f t="shared" si="23"/>
        <v>12.654666136988116</v>
      </c>
      <c r="J19" s="24">
        <f t="shared" si="24"/>
        <v>14.592430637894237</v>
      </c>
      <c r="K19" s="24">
        <f t="shared" si="14"/>
        <v>15.990193548387099</v>
      </c>
      <c r="L19" s="24">
        <f t="shared" si="15"/>
        <v>19.217532159462138</v>
      </c>
      <c r="M19" s="24">
        <f t="shared" si="16"/>
        <v>27.690551311856531</v>
      </c>
      <c r="N19" s="24">
        <f t="shared" si="17"/>
        <v>34.306153456571245</v>
      </c>
      <c r="O19" s="24">
        <f t="shared" si="19"/>
        <v>42.281962147547361</v>
      </c>
      <c r="P19" s="24">
        <f t="shared" si="25"/>
        <v>66.834635326650499</v>
      </c>
      <c r="Q19" s="24">
        <f t="shared" si="26"/>
        <v>1514.9782608693429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1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0.1349876218809056</v>
      </c>
      <c r="AJ19" s="19">
        <f t="shared" si="4"/>
        <v>5.5555555555555552E-2</v>
      </c>
      <c r="AK19" s="19">
        <f t="shared" ca="1" si="5"/>
        <v>8.4104540815076526E-2</v>
      </c>
      <c r="AL19" s="27"/>
    </row>
    <row r="20" spans="1:38" x14ac:dyDescent="0.45">
      <c r="A20" s="18" t="str">
        <f t="shared" si="6"/>
        <v/>
      </c>
      <c r="B20" s="23">
        <f>Итог!H21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6.47561831941952</v>
      </c>
      <c r="G20" s="24">
        <f t="shared" si="21"/>
        <v>7.2952791587252941</v>
      </c>
      <c r="H20" s="24">
        <f t="shared" si="22"/>
        <v>9.2721558768070391</v>
      </c>
      <c r="I20" s="24">
        <f t="shared" si="23"/>
        <v>13.558570861058696</v>
      </c>
      <c r="J20" s="24">
        <f t="shared" si="24"/>
        <v>15.714925302347639</v>
      </c>
      <c r="K20" s="24">
        <f t="shared" si="14"/>
        <v>17.322709677419358</v>
      </c>
      <c r="L20" s="24">
        <f t="shared" si="15"/>
        <v>20.964580537595058</v>
      </c>
      <c r="M20" s="24">
        <f t="shared" si="16"/>
        <v>30.45960644304218</v>
      </c>
      <c r="N20" s="24">
        <f t="shared" si="17"/>
        <v>38.117948285079159</v>
      </c>
      <c r="O20" s="24">
        <f t="shared" si="19"/>
        <v>47.567207415990787</v>
      </c>
      <c r="P20" s="24">
        <f t="shared" si="25"/>
        <v>76.38244037331485</v>
      </c>
      <c r="Q20" s="24">
        <f t="shared" si="26"/>
        <v>1767.4746376809003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1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0.1349876218809056</v>
      </c>
      <c r="AJ20" s="19">
        <f t="shared" si="4"/>
        <v>5.2631578947368418E-2</v>
      </c>
      <c r="AK20" s="19">
        <f t="shared" ca="1" si="5"/>
        <v>8.6931378652067015E-2</v>
      </c>
      <c r="AL20" s="27"/>
    </row>
    <row r="21" spans="1:38" x14ac:dyDescent="0.45">
      <c r="A21" s="18" t="str">
        <f t="shared" si="6"/>
        <v/>
      </c>
      <c r="B21" s="23">
        <f>Итог!H22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6.8353748927206048</v>
      </c>
      <c r="G21" s="24">
        <f t="shared" si="21"/>
        <v>7.7244132268856047</v>
      </c>
      <c r="H21" s="24">
        <f t="shared" si="22"/>
        <v>9.8516656191074787</v>
      </c>
      <c r="I21" s="24">
        <f t="shared" si="23"/>
        <v>14.462475585129276</v>
      </c>
      <c r="J21" s="24">
        <f t="shared" si="24"/>
        <v>16.83741996680104</v>
      </c>
      <c r="K21" s="24">
        <f t="shared" si="14"/>
        <v>18.655225806451618</v>
      </c>
      <c r="L21" s="24">
        <f t="shared" si="15"/>
        <v>22.711628915727978</v>
      </c>
      <c r="M21" s="24">
        <f t="shared" si="16"/>
        <v>33.228661574227836</v>
      </c>
      <c r="N21" s="24">
        <f t="shared" si="17"/>
        <v>41.92974311358708</v>
      </c>
      <c r="O21" s="24">
        <f t="shared" si="19"/>
        <v>52.852452684434198</v>
      </c>
      <c r="P21" s="24">
        <f t="shared" si="25"/>
        <v>85.930245419979215</v>
      </c>
      <c r="Q21" s="24">
        <f t="shared" si="26"/>
        <v>2019.9710144924575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1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0.1349876218809056</v>
      </c>
      <c r="AJ21" s="19">
        <f t="shared" si="4"/>
        <v>0.05</v>
      </c>
      <c r="AK21" s="19">
        <f t="shared" ca="1" si="5"/>
        <v>8.9460654611479576E-2</v>
      </c>
      <c r="AL21" s="27"/>
    </row>
    <row r="22" spans="1:38" x14ac:dyDescent="0.45">
      <c r="A22" s="18" t="str">
        <f t="shared" si="6"/>
        <v/>
      </c>
      <c r="B22" s="23">
        <f>Итог!H23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7.1951314660216887</v>
      </c>
      <c r="G22" s="24">
        <f t="shared" si="21"/>
        <v>8.1535472950459162</v>
      </c>
      <c r="H22" s="24">
        <f t="shared" si="22"/>
        <v>10.431175361407918</v>
      </c>
      <c r="I22" s="24">
        <f t="shared" si="23"/>
        <v>15.366380309199856</v>
      </c>
      <c r="J22" s="24">
        <f t="shared" si="24"/>
        <v>17.959914631254446</v>
      </c>
      <c r="K22" s="24">
        <f t="shared" si="14"/>
        <v>19.987741935483875</v>
      </c>
      <c r="L22" s="24">
        <f t="shared" si="15"/>
        <v>24.458677293860902</v>
      </c>
      <c r="M22" s="24">
        <f t="shared" si="16"/>
        <v>35.997716705413488</v>
      </c>
      <c r="N22" s="24">
        <f t="shared" si="17"/>
        <v>45.741537942094993</v>
      </c>
      <c r="O22" s="24">
        <f t="shared" si="19"/>
        <v>58.137697952877623</v>
      </c>
      <c r="P22" s="24">
        <f t="shared" si="25"/>
        <v>95.478050466643566</v>
      </c>
      <c r="Q22" s="24">
        <f t="shared" si="26"/>
        <v>2272.4673913040147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1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0.1349876218809056</v>
      </c>
      <c r="AJ22" s="19">
        <f t="shared" si="4"/>
        <v>4.7619047619047616E-2</v>
      </c>
      <c r="AK22" s="19">
        <f t="shared" ca="1" si="5"/>
        <v>9.1737002974950882E-2</v>
      </c>
      <c r="AL22" s="27"/>
    </row>
    <row r="23" spans="1:38" x14ac:dyDescent="0.45">
      <c r="A23" s="18" t="str">
        <f t="shared" si="6"/>
        <v/>
      </c>
      <c r="B23" s="23">
        <f>Итог!H24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7.5548880393227735</v>
      </c>
      <c r="G23" s="24">
        <f t="shared" si="21"/>
        <v>8.5826813632062269</v>
      </c>
      <c r="H23" s="24">
        <f t="shared" si="22"/>
        <v>11.010685103708358</v>
      </c>
      <c r="I23" s="24">
        <f t="shared" si="23"/>
        <v>16.270285033270437</v>
      </c>
      <c r="J23" s="24">
        <f t="shared" si="24"/>
        <v>19.082409295707844</v>
      </c>
      <c r="K23" s="24">
        <f t="shared" si="14"/>
        <v>21.320258064516132</v>
      </c>
      <c r="L23" s="24">
        <f t="shared" si="15"/>
        <v>26.205725671993825</v>
      </c>
      <c r="M23" s="24">
        <f t="shared" si="16"/>
        <v>38.76677183659914</v>
      </c>
      <c r="N23" s="24">
        <f t="shared" si="17"/>
        <v>49.553332770602914</v>
      </c>
      <c r="O23" s="24">
        <f t="shared" si="19"/>
        <v>63.422943221321042</v>
      </c>
      <c r="P23" s="24">
        <f t="shared" si="25"/>
        <v>105.02585551330793</v>
      </c>
      <c r="Q23" s="24">
        <f t="shared" si="26"/>
        <v>2524.9637681155718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1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0.1349876218809056</v>
      </c>
      <c r="AJ23" s="19">
        <f t="shared" si="4"/>
        <v>4.5454545454545456E-2</v>
      </c>
      <c r="AK23" s="19">
        <f t="shared" ca="1" si="5"/>
        <v>9.3796556256186811E-2</v>
      </c>
      <c r="AL23" s="27"/>
    </row>
    <row r="24" spans="1:38" x14ac:dyDescent="0.45">
      <c r="A24" s="18" t="str">
        <f t="shared" si="6"/>
        <v/>
      </c>
      <c r="B24" s="23">
        <f>Итог!H25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7.9146446126238583</v>
      </c>
      <c r="G24" s="24">
        <f t="shared" si="21"/>
        <v>9.0118154313665393</v>
      </c>
      <c r="H24" s="24">
        <f t="shared" si="22"/>
        <v>11.590194846008798</v>
      </c>
      <c r="I24" s="24">
        <f t="shared" si="23"/>
        <v>17.174189757341015</v>
      </c>
      <c r="J24" s="24">
        <f t="shared" si="24"/>
        <v>20.20490396016125</v>
      </c>
      <c r="K24" s="24">
        <f t="shared" si="14"/>
        <v>22.652774193548389</v>
      </c>
      <c r="L24" s="24">
        <f t="shared" si="15"/>
        <v>27.952774050126745</v>
      </c>
      <c r="M24" s="24">
        <f t="shared" si="16"/>
        <v>41.535826967784793</v>
      </c>
      <c r="N24" s="24">
        <f t="shared" si="17"/>
        <v>53.365127599110821</v>
      </c>
      <c r="O24" s="24">
        <f t="shared" si="19"/>
        <v>68.708188489764453</v>
      </c>
      <c r="P24" s="24">
        <f t="shared" si="25"/>
        <v>114.57366055997228</v>
      </c>
      <c r="Q24" s="24">
        <f t="shared" si="26"/>
        <v>2777.460144927129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1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0.1349876218809056</v>
      </c>
      <c r="AJ24" s="19">
        <f t="shared" si="4"/>
        <v>4.3478260869565216E-2</v>
      </c>
      <c r="AK24" s="19">
        <f t="shared" ca="1" si="5"/>
        <v>9.5668877420946763E-2</v>
      </c>
      <c r="AL24" s="27"/>
    </row>
    <row r="25" spans="1:38" x14ac:dyDescent="0.45">
      <c r="A25" s="18" t="str">
        <f t="shared" si="6"/>
        <v/>
      </c>
      <c r="B25" s="23">
        <f>Итог!H26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8.2744011859249422</v>
      </c>
      <c r="G25" s="24">
        <f t="shared" si="21"/>
        <v>9.4409494995268499</v>
      </c>
      <c r="H25" s="24">
        <f t="shared" si="22"/>
        <v>12.169704588309239</v>
      </c>
      <c r="I25" s="24">
        <f t="shared" si="23"/>
        <v>18.078094481411593</v>
      </c>
      <c r="J25" s="24">
        <f t="shared" si="24"/>
        <v>21.327398624614652</v>
      </c>
      <c r="K25" s="24">
        <f t="shared" si="14"/>
        <v>23.985290322580646</v>
      </c>
      <c r="L25" s="24">
        <f t="shared" si="15"/>
        <v>29.699822428259665</v>
      </c>
      <c r="M25" s="24">
        <f t="shared" si="16"/>
        <v>44.304882098970445</v>
      </c>
      <c r="N25" s="24">
        <f t="shared" si="17"/>
        <v>57.176922427618749</v>
      </c>
      <c r="O25" s="24">
        <f t="shared" si="19"/>
        <v>73.993433758207885</v>
      </c>
      <c r="P25" s="24">
        <f t="shared" si="25"/>
        <v>124.12146560663663</v>
      </c>
      <c r="Q25" s="24">
        <f t="shared" si="26"/>
        <v>3029.9565217386858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1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0.1349876218809056</v>
      </c>
      <c r="AJ25" s="19">
        <f t="shared" si="4"/>
        <v>4.1666666666666664E-2</v>
      </c>
      <c r="AK25" s="19">
        <f t="shared" ca="1" si="5"/>
        <v>9.7378388049640635E-2</v>
      </c>
      <c r="AL25" s="27"/>
    </row>
    <row r="26" spans="1:38" x14ac:dyDescent="0.45">
      <c r="A26" s="18" t="str">
        <f t="shared" si="6"/>
        <v/>
      </c>
      <c r="B26" s="23">
        <f>Итог!H27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8.6341577592260261</v>
      </c>
      <c r="G26" s="24">
        <f t="shared" si="21"/>
        <v>9.8700835676871606</v>
      </c>
      <c r="H26" s="24">
        <f t="shared" si="22"/>
        <v>12.74921433060968</v>
      </c>
      <c r="I26" s="24">
        <f t="shared" si="23"/>
        <v>18.981999205482172</v>
      </c>
      <c r="J26" s="24">
        <f t="shared" si="24"/>
        <v>22.449893289068054</v>
      </c>
      <c r="K26" s="24">
        <f t="shared" si="14"/>
        <v>25.317806451612906</v>
      </c>
      <c r="L26" s="24">
        <f t="shared" si="15"/>
        <v>31.446870806392589</v>
      </c>
      <c r="M26" s="24">
        <f t="shared" si="16"/>
        <v>47.073937230156098</v>
      </c>
      <c r="N26" s="24">
        <f t="shared" si="17"/>
        <v>60.988717256126662</v>
      </c>
      <c r="O26" s="24">
        <f t="shared" si="19"/>
        <v>79.278679026651304</v>
      </c>
      <c r="P26" s="24">
        <f t="shared" si="25"/>
        <v>133.669270653301</v>
      </c>
      <c r="Q26" s="24">
        <f t="shared" si="26"/>
        <v>3282.4528985502434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1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0.1349876218809056</v>
      </c>
      <c r="AJ26" s="19">
        <f t="shared" si="4"/>
        <v>0.04</v>
      </c>
      <c r="AK26" s="19">
        <f t="shared" ca="1" si="5"/>
        <v>9.8945439459276668E-2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5</v>
      </c>
      <c r="B28" s="34"/>
      <c r="C28" s="35">
        <f ca="1">SUM(INDIRECT("c2:c"&amp;A28))</f>
        <v>0.78334433096167089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PgJynvdMtI2WRjPKwX4OF+2Bmds0vzhEmNtyupRoaJd6xrJLaytM8+pCC6csfa5vN5iHhjxrz9EXEyLN/74b1w==" saltValue="C+ZpwOPLm7S9v4BtvmZmVA==" spinCount="100000" sheet="1" formatCell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"/>
  <sheetViews>
    <sheetView topLeftCell="A13" workbookViewId="0">
      <selection activeCell="C28" sqref="C28"/>
    </sheetView>
  </sheetViews>
  <sheetFormatPr defaultColWidth="9.1328125" defaultRowHeight="14.25" x14ac:dyDescent="0.45"/>
  <cols>
    <col min="1" max="1" width="6.59765625" style="22" bestFit="1" customWidth="1"/>
    <col min="2" max="2" width="11.86328125" style="22" bestFit="1" customWidth="1"/>
    <col min="3" max="3" width="7.1328125" style="22" bestFit="1" customWidth="1"/>
    <col min="4" max="4" width="8.265625" style="22" bestFit="1" customWidth="1"/>
    <col min="5" max="5" width="9.1328125" style="22" bestFit="1" customWidth="1"/>
    <col min="6" max="7" width="4.59765625" style="22" bestFit="1" customWidth="1"/>
    <col min="8" max="28" width="5.59765625" style="22" bestFit="1" customWidth="1"/>
    <col min="29" max="29" width="8.265625" style="22" bestFit="1" customWidth="1"/>
    <col min="30" max="30" width="8.1328125" style="22" bestFit="1" customWidth="1"/>
    <col min="31" max="31" width="8.265625" style="22" bestFit="1" customWidth="1"/>
    <col min="32" max="32" width="3.73046875" style="22" bestFit="1" customWidth="1"/>
    <col min="33" max="33" width="9.59765625" style="22" bestFit="1" customWidth="1"/>
    <col min="34" max="34" width="12" style="22" bestFit="1" customWidth="1"/>
    <col min="35" max="35" width="12.73046875" style="22" bestFit="1" customWidth="1"/>
    <col min="36" max="37" width="12" style="22" bestFit="1" customWidth="1"/>
    <col min="38" max="38" width="10.59765625" style="22" customWidth="1"/>
    <col min="39" max="16384" width="9.1328125" style="22"/>
  </cols>
  <sheetData>
    <row r="1" spans="1:38" x14ac:dyDescent="0.45">
      <c r="A1" s="18" t="s">
        <v>26</v>
      </c>
      <c r="B1" s="19" t="s">
        <v>15</v>
      </c>
      <c r="C1" s="19" t="s">
        <v>32</v>
      </c>
      <c r="D1" s="20" t="s">
        <v>2</v>
      </c>
      <c r="E1" s="18" t="s">
        <v>3</v>
      </c>
      <c r="F1" s="20" t="s">
        <v>4</v>
      </c>
      <c r="G1" s="20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0" t="s">
        <v>13</v>
      </c>
      <c r="P1" s="20" t="s">
        <v>42</v>
      </c>
      <c r="Q1" s="20" t="s">
        <v>43</v>
      </c>
      <c r="R1" s="20" t="s">
        <v>52</v>
      </c>
      <c r="S1" s="20" t="s">
        <v>53</v>
      </c>
      <c r="T1" s="20" t="s">
        <v>63</v>
      </c>
      <c r="U1" s="20" t="s">
        <v>64</v>
      </c>
      <c r="V1" s="20" t="s">
        <v>65</v>
      </c>
      <c r="W1" s="20" t="s">
        <v>66</v>
      </c>
      <c r="X1" s="20" t="s">
        <v>67</v>
      </c>
      <c r="Y1" s="20" t="s">
        <v>80</v>
      </c>
      <c r="Z1" s="20" t="s">
        <v>81</v>
      </c>
      <c r="AA1" s="20" t="s">
        <v>82</v>
      </c>
      <c r="AB1" s="20" t="s">
        <v>83</v>
      </c>
      <c r="AC1" s="20" t="s">
        <v>84</v>
      </c>
      <c r="AD1" s="20" t="s">
        <v>16</v>
      </c>
      <c r="AE1" s="19"/>
      <c r="AF1" s="21" t="s">
        <v>17</v>
      </c>
      <c r="AG1" s="21" t="s">
        <v>18</v>
      </c>
      <c r="AH1" s="19" t="s">
        <v>19</v>
      </c>
      <c r="AI1" s="19" t="s">
        <v>20</v>
      </c>
      <c r="AJ1" s="19" t="s">
        <v>21</v>
      </c>
      <c r="AK1" s="19" t="s">
        <v>22</v>
      </c>
    </row>
    <row r="2" spans="1:38" x14ac:dyDescent="0.45">
      <c r="A2" s="18"/>
      <c r="B2" s="23">
        <f>Итог!I3</f>
        <v>0.1823706996649305</v>
      </c>
      <c r="C2" s="23">
        <f>LARGE($B$2:$B$26,ROW(A2)-1)</f>
        <v>0.27611053976047506</v>
      </c>
      <c r="D2" s="20" t="s">
        <v>14</v>
      </c>
      <c r="E2" s="20"/>
      <c r="F2" s="24"/>
      <c r="G2" s="25"/>
      <c r="H2" s="25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6">
        <f>SUM(C$1:C2)</f>
        <v>0.27611053976047506</v>
      </c>
      <c r="AE2" s="19"/>
      <c r="AF2" s="20">
        <v>1</v>
      </c>
      <c r="AG2" s="26">
        <f t="shared" ref="AG2:AG12" ca="1" si="0">C2/SUM(INDIRECT("C$2:C$"&amp;$A$28))</f>
        <v>0.36194270008871571</v>
      </c>
      <c r="AH2" s="19">
        <f ca="1">AF2*AG2</f>
        <v>0.36194270008871571</v>
      </c>
      <c r="AI2" s="19">
        <f ca="1">1/(2*SUM(AH$2:AH2)-1)</f>
        <v>-3.6216846216846217</v>
      </c>
      <c r="AJ2" s="19">
        <f>1/AF2</f>
        <v>1</v>
      </c>
      <c r="AK2" s="19" t="e">
        <f ca="1">(AI2-AJ2)/(1-AJ2)</f>
        <v>#DIV/0!</v>
      </c>
      <c r="AL2" s="27"/>
    </row>
    <row r="3" spans="1:38" x14ac:dyDescent="0.45">
      <c r="A3" s="18" t="b">
        <f>IFERROR(IF((D4-D3)&gt;0,ROW(D3)),"")</f>
        <v>0</v>
      </c>
      <c r="B3" s="23">
        <f>Итог!I4</f>
        <v>0.27611053976047506</v>
      </c>
      <c r="C3" s="23">
        <f t="shared" ref="C3:C26" si="1">LARGE($B$2:$B$26,ROW(A3)-1)</f>
        <v>0.1823706996649305</v>
      </c>
      <c r="D3" s="28">
        <f t="shared" ref="D3:D26" si="2">E3*(1/(AF3*(AF3-1)))</f>
        <v>0.75700356545150271</v>
      </c>
      <c r="E3" s="29">
        <f>SUM(F3:AC3)</f>
        <v>1.5140071309030054</v>
      </c>
      <c r="F3" s="24">
        <f>(C$2/F$27)/((SUM(C$2:C3)-C$2)/(AF3-F$27))</f>
        <v>1.5140071309030054</v>
      </c>
      <c r="G3" s="25"/>
      <c r="H3" s="25"/>
      <c r="I3" s="24"/>
      <c r="J3" s="24"/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>
        <f>SUM(C$1:C3)</f>
        <v>0.45848123942540553</v>
      </c>
      <c r="AE3" s="19"/>
      <c r="AF3" s="20">
        <v>2</v>
      </c>
      <c r="AG3" s="26">
        <f t="shared" ca="1" si="0"/>
        <v>0.2390627446205229</v>
      </c>
      <c r="AH3" s="19">
        <f t="shared" ref="AH3:AH26" ca="1" si="3">AF3*AG3</f>
        <v>0.47812548924104581</v>
      </c>
      <c r="AI3" s="19">
        <f ca="1">1/(2*SUM(AH$2:AH3)-1)</f>
        <v>1.4702933578863913</v>
      </c>
      <c r="AJ3" s="19">
        <f t="shared" ref="AJ3:AJ26" si="4">1/AF3</f>
        <v>0.5</v>
      </c>
      <c r="AK3" s="19">
        <f t="shared" ref="AK3:AK26" ca="1" si="5">(AI3-AJ3)/(1-AJ3)</f>
        <v>1.9405867157727825</v>
      </c>
      <c r="AL3" s="27"/>
    </row>
    <row r="4" spans="1:38" x14ac:dyDescent="0.45">
      <c r="A4" s="18" t="b">
        <f t="shared" ref="A4:A26" si="6">IFERROR(IF((D5-D4)&gt;0,ROW(D4)),"")</f>
        <v>0</v>
      </c>
      <c r="B4" s="23">
        <f>Итог!I5</f>
        <v>0.13418704176757457</v>
      </c>
      <c r="C4" s="23">
        <f t="shared" si="1"/>
        <v>0.17018876687788209</v>
      </c>
      <c r="D4" s="37">
        <f t="shared" si="2"/>
        <v>0.48554982382182488</v>
      </c>
      <c r="E4" s="29">
        <f t="shared" ref="E4:E26" si="7">SUM(F4:AC4)</f>
        <v>2.9132989429309495</v>
      </c>
      <c r="F4" s="24">
        <f t="shared" ref="F4:F14" si="8">(AD$2/F$27)/((AD4-AD$2)/(AF4-F$27))</f>
        <v>1.5663203854260765</v>
      </c>
      <c r="G4" s="24">
        <f t="shared" ref="G4:G14" si="9">(AD$3/G$27)/((AD4-AD$3)/(AF4-G$27))</f>
        <v>1.3469785575048732</v>
      </c>
      <c r="H4" s="25"/>
      <c r="I4" s="24"/>
      <c r="J4" s="24"/>
      <c r="K4" s="24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>
        <f>SUM(C$1:C4)</f>
        <v>0.62867000630328762</v>
      </c>
      <c r="AE4" s="30">
        <f t="shared" ref="AE4:AE26" si="10">D4-D3</f>
        <v>-0.27145374162967784</v>
      </c>
      <c r="AF4" s="20">
        <v>3</v>
      </c>
      <c r="AG4" s="26">
        <f t="shared" ca="1" si="0"/>
        <v>0.22309391688555674</v>
      </c>
      <c r="AH4" s="19">
        <f t="shared" ca="1" si="3"/>
        <v>0.66928175065667017</v>
      </c>
      <c r="AI4" s="19">
        <f ca="1">1/(2*SUM(AH$2:AH4)-1)</f>
        <v>0.49536833578919254</v>
      </c>
      <c r="AJ4" s="19">
        <f t="shared" si="4"/>
        <v>0.33333333333333331</v>
      </c>
      <c r="AK4" s="19">
        <f t="shared" ca="1" si="5"/>
        <v>0.24305250368378881</v>
      </c>
      <c r="AL4" s="27"/>
    </row>
    <row r="5" spans="1:38" x14ac:dyDescent="0.45">
      <c r="A5" s="18">
        <f t="shared" si="6"/>
        <v>5</v>
      </c>
      <c r="B5" s="23">
        <f>Итог!I6</f>
        <v>0.17018876687788209</v>
      </c>
      <c r="C5" s="23">
        <f t="shared" si="1"/>
        <v>0.13418704176757457</v>
      </c>
      <c r="D5" s="37">
        <f t="shared" si="2"/>
        <v>0.39747898702921797</v>
      </c>
      <c r="E5" s="29">
        <f t="shared" si="7"/>
        <v>4.7697478443506158</v>
      </c>
      <c r="F5" s="24">
        <f t="shared" si="8"/>
        <v>1.7017720828789531</v>
      </c>
      <c r="G5" s="24">
        <f t="shared" si="9"/>
        <v>1.5062998648471899</v>
      </c>
      <c r="H5" s="24">
        <f t="shared" ref="H5:H14" si="11">(AD$4/H$27)/((AD5-AD$4)/(AF5-H$27))</f>
        <v>1.5616758966244724</v>
      </c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>
        <f>SUM(C$1:C5)</f>
        <v>0.76285704807086219</v>
      </c>
      <c r="AE5" s="30">
        <f t="shared" si="10"/>
        <v>-8.807083679260691E-2</v>
      </c>
      <c r="AF5" s="20">
        <v>4</v>
      </c>
      <c r="AG5" s="26">
        <f t="shared" ca="1" si="0"/>
        <v>0.17590063840520467</v>
      </c>
      <c r="AH5" s="19">
        <f t="shared" ca="1" si="3"/>
        <v>0.70360255362081869</v>
      </c>
      <c r="AI5" s="19">
        <f ca="1">1/(2*SUM(AH$2:AH5)-1)</f>
        <v>0.29189367589936277</v>
      </c>
      <c r="AJ5" s="19">
        <f t="shared" si="4"/>
        <v>0.25</v>
      </c>
      <c r="AK5" s="19">
        <f t="shared" ca="1" si="5"/>
        <v>5.5858234532483696E-2</v>
      </c>
      <c r="AL5" s="27"/>
    </row>
    <row r="6" spans="1:38" x14ac:dyDescent="0.45">
      <c r="A6" s="18">
        <f t="shared" si="6"/>
        <v>6</v>
      </c>
      <c r="B6" s="23">
        <f>Итог!I7</f>
        <v>5.1958995454997846E-2</v>
      </c>
      <c r="C6" s="23">
        <f t="shared" si="1"/>
        <v>7.6999635072819567E-2</v>
      </c>
      <c r="D6" s="37">
        <f t="shared" si="2"/>
        <v>0.41118817678769254</v>
      </c>
      <c r="E6" s="29">
        <f t="shared" si="7"/>
        <v>8.2237635357538501</v>
      </c>
      <c r="F6" s="24">
        <f t="shared" si="8"/>
        <v>1.959112575766492</v>
      </c>
      <c r="G6" s="24">
        <f t="shared" si="9"/>
        <v>1.8032672802240814</v>
      </c>
      <c r="H6" s="24">
        <f t="shared" si="11"/>
        <v>1.9845633437012364</v>
      </c>
      <c r="I6" s="24">
        <f t="shared" ref="I6:I14" si="12">($AD$5/I$27)/((AD6-$AD$5)/(AF6-I$27))</f>
        <v>2.4768203360620409</v>
      </c>
      <c r="J6" s="24"/>
      <c r="K6" s="24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>
        <f>SUM(C$1:C6)</f>
        <v>0.83985668314368178</v>
      </c>
      <c r="AE6" s="30">
        <f t="shared" si="10"/>
        <v>1.3709189758474571E-2</v>
      </c>
      <c r="AF6" s="20">
        <v>5</v>
      </c>
      <c r="AG6" s="26">
        <f t="shared" ca="1" si="0"/>
        <v>0.10093586376050238</v>
      </c>
      <c r="AH6" s="19">
        <f t="shared" ca="1" si="3"/>
        <v>0.50467931880251193</v>
      </c>
      <c r="AI6" s="19">
        <f ca="1">1/(2*SUM(AH$2:AH6)-1)</f>
        <v>0.22546574106757661</v>
      </c>
      <c r="AJ6" s="19">
        <f t="shared" si="4"/>
        <v>0.2</v>
      </c>
      <c r="AK6" s="19">
        <f t="shared" ca="1" si="5"/>
        <v>3.1832176334470746E-2</v>
      </c>
      <c r="AL6" s="27"/>
    </row>
    <row r="7" spans="1:38" x14ac:dyDescent="0.45">
      <c r="A7" s="18">
        <f t="shared" si="6"/>
        <v>7</v>
      </c>
      <c r="B7" s="23">
        <f>Итог!I8</f>
        <v>7.6999635072819567E-2</v>
      </c>
      <c r="C7" s="23">
        <f t="shared" si="1"/>
        <v>5.1958995454997846E-2</v>
      </c>
      <c r="D7" s="37">
        <f t="shared" si="2"/>
        <v>0.43126250390333803</v>
      </c>
      <c r="E7" s="29">
        <f t="shared" si="7"/>
        <v>12.937875117100141</v>
      </c>
      <c r="F7" s="24">
        <f t="shared" si="8"/>
        <v>2.242230268546058</v>
      </c>
      <c r="G7" s="24">
        <f t="shared" si="9"/>
        <v>2.1160618588271318</v>
      </c>
      <c r="H7" s="24">
        <f t="shared" si="11"/>
        <v>2.3890569843671203</v>
      </c>
      <c r="I7" s="24">
        <f t="shared" si="12"/>
        <v>2.9577587981066058</v>
      </c>
      <c r="J7" s="24">
        <f t="shared" ref="J7:J14" si="13">($AD$6/J$27)/((AD7-$AD$6)/(AF7-J$27))</f>
        <v>3.2327672072532256</v>
      </c>
      <c r="K7" s="24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>
        <f>SUM(C$1:C7)</f>
        <v>0.89181567859867961</v>
      </c>
      <c r="AE7" s="30">
        <f t="shared" si="10"/>
        <v>2.0074327115645496E-2</v>
      </c>
      <c r="AF7" s="20">
        <v>6</v>
      </c>
      <c r="AG7" s="26">
        <f t="shared" ca="1" si="0"/>
        <v>6.8111051194183037E-2</v>
      </c>
      <c r="AH7" s="19">
        <f t="shared" ca="1" si="3"/>
        <v>0.40866630716509822</v>
      </c>
      <c r="AI7" s="19">
        <f ca="1">1/(2*SUM(AH$2:AH7)-1)</f>
        <v>0.19038204241677595</v>
      </c>
      <c r="AJ7" s="19">
        <f t="shared" si="4"/>
        <v>0.16666666666666666</v>
      </c>
      <c r="AK7" s="19">
        <f t="shared" ca="1" si="5"/>
        <v>2.8458450900131146E-2</v>
      </c>
      <c r="AL7" s="27"/>
    </row>
    <row r="8" spans="1:38" x14ac:dyDescent="0.45">
      <c r="A8" s="18" t="b">
        <f t="shared" si="6"/>
        <v>0</v>
      </c>
      <c r="B8" s="23">
        <f>Итог!I9</f>
        <v>3.5099359718674318E-2</v>
      </c>
      <c r="C8" s="23">
        <f t="shared" si="1"/>
        <v>3.6459542845768501E-2</v>
      </c>
      <c r="D8" s="37">
        <f t="shared" si="2"/>
        <v>0.45506631757352523</v>
      </c>
      <c r="E8" s="29">
        <f t="shared" si="7"/>
        <v>19.112785338088059</v>
      </c>
      <c r="F8" s="24">
        <f t="shared" si="8"/>
        <v>2.5402529224445778</v>
      </c>
      <c r="G8" s="24">
        <f t="shared" si="9"/>
        <v>2.4397994491914412</v>
      </c>
      <c r="H8" s="24">
        <f t="shared" si="11"/>
        <v>2.7977706418632118</v>
      </c>
      <c r="I8" s="24">
        <f t="shared" si="12"/>
        <v>3.4587661946973651</v>
      </c>
      <c r="J8" s="24">
        <f t="shared" si="13"/>
        <v>3.7994597028365629</v>
      </c>
      <c r="K8" s="24">
        <f>($AD$7/K$27)/((AD8-$AD$7)/(AF8-K$27))</f>
        <v>4.076736427054902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>
        <f>SUM(C$1:C8)</f>
        <v>0.92827522144444807</v>
      </c>
      <c r="AE8" s="30">
        <f t="shared" si="10"/>
        <v>2.3803813670187191E-2</v>
      </c>
      <c r="AF8" s="20">
        <v>7</v>
      </c>
      <c r="AG8" s="26">
        <f t="shared" ca="1" si="0"/>
        <v>4.7793414163202118E-2</v>
      </c>
      <c r="AH8" s="19">
        <f t="shared" ca="1" si="3"/>
        <v>0.33455389914241485</v>
      </c>
      <c r="AI8" s="19">
        <f ca="1">1/(2*SUM(AH$2:AH8)-1)</f>
        <v>0.16887031058600968</v>
      </c>
      <c r="AJ8" s="19">
        <f t="shared" si="4"/>
        <v>0.14285714285714285</v>
      </c>
      <c r="AK8" s="19">
        <f t="shared" ca="1" si="5"/>
        <v>3.0348695683677967E-2</v>
      </c>
      <c r="AL8" s="27"/>
    </row>
    <row r="9" spans="1:38" x14ac:dyDescent="0.45">
      <c r="A9" s="18">
        <f t="shared" si="6"/>
        <v>9</v>
      </c>
      <c r="B9" s="23">
        <f>Итог!I10</f>
        <v>0</v>
      </c>
      <c r="C9" s="23">
        <f t="shared" si="1"/>
        <v>3.5099359718674318E-2</v>
      </c>
      <c r="D9" s="37">
        <f t="shared" si="2"/>
        <v>0.437204912681392</v>
      </c>
      <c r="E9" s="29">
        <f t="shared" si="7"/>
        <v>24.483475110157954</v>
      </c>
      <c r="F9" s="24">
        <f t="shared" si="8"/>
        <v>2.8122725210221953</v>
      </c>
      <c r="G9" s="24">
        <f t="shared" si="9"/>
        <v>2.7242262960772718</v>
      </c>
      <c r="H9" s="24">
        <f t="shared" si="11"/>
        <v>3.1304721313641926</v>
      </c>
      <c r="I9" s="24">
        <f t="shared" si="12"/>
        <v>3.8044406207603991</v>
      </c>
      <c r="J9" s="24">
        <f t="shared" si="13"/>
        <v>4.0796841426729724</v>
      </c>
      <c r="K9" s="24">
        <f>($AD$7/K$27)/((AD9-$AD$7)/(AF9-K$27))</f>
        <v>4.1542265492195991</v>
      </c>
      <c r="L9" s="24">
        <f>($AD$8/L$27)/((AD9-$AD$8)/(AF9-L$27))</f>
        <v>3.7781528490413212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6">
        <f>SUM(C$1:C9)</f>
        <v>0.96337458116312236</v>
      </c>
      <c r="AE9" s="30">
        <f t="shared" si="10"/>
        <v>-1.7861404892133226E-2</v>
      </c>
      <c r="AF9" s="20">
        <v>8</v>
      </c>
      <c r="AG9" s="26">
        <f t="shared" ca="1" si="0"/>
        <v>4.6010402351836066E-2</v>
      </c>
      <c r="AH9" s="19">
        <f t="shared" ca="1" si="3"/>
        <v>0.36808321881468853</v>
      </c>
      <c r="AI9" s="19">
        <f ca="1">1/(2*SUM(AH$2:AH9)-1)</f>
        <v>0.15019817578989447</v>
      </c>
      <c r="AJ9" s="19">
        <f t="shared" si="4"/>
        <v>0.125</v>
      </c>
      <c r="AK9" s="19">
        <f t="shared" ca="1" si="5"/>
        <v>2.8797915188450825E-2</v>
      </c>
      <c r="AL9" s="27"/>
    </row>
    <row r="10" spans="1:38" x14ac:dyDescent="0.45">
      <c r="A10" s="18">
        <f t="shared" si="6"/>
        <v>10</v>
      </c>
      <c r="B10" s="23">
        <f>Итог!I11</f>
        <v>8.9573035198885313E-3</v>
      </c>
      <c r="C10" s="23">
        <f t="shared" si="1"/>
        <v>1.3648276548452376E-2</v>
      </c>
      <c r="D10" s="37">
        <f t="shared" si="2"/>
        <v>0.53754735974643431</v>
      </c>
      <c r="E10" s="29">
        <f t="shared" si="7"/>
        <v>38.703409901743271</v>
      </c>
      <c r="F10" s="24">
        <f t="shared" si="8"/>
        <v>3.1514417160491495</v>
      </c>
      <c r="G10" s="24">
        <f t="shared" si="9"/>
        <v>3.0946105026102981</v>
      </c>
      <c r="H10" s="24">
        <f t="shared" si="11"/>
        <v>3.6093863090929874</v>
      </c>
      <c r="I10" s="24">
        <f t="shared" si="12"/>
        <v>4.4524908606481208</v>
      </c>
      <c r="J10" s="24">
        <f t="shared" si="13"/>
        <v>4.8983311565810519</v>
      </c>
      <c r="K10" s="24">
        <f>($AD$7/K$27)/((AD10-$AD$7)/(AF10-K$27))</f>
        <v>5.2332191247469293</v>
      </c>
      <c r="L10" s="24">
        <f>($AD$8/L$27)/((AD10-$AD$8)/(AF10-L$27))</f>
        <v>5.4407046607944993</v>
      </c>
      <c r="M10" s="24">
        <f>($AD$9/M$27)/((AD10-$AD$9)/(AF10-M$27))</f>
        <v>8.8232255712202381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6">
        <f>SUM(C$1:C10)</f>
        <v>0.97702285771157471</v>
      </c>
      <c r="AE10" s="30">
        <f t="shared" si="10"/>
        <v>0.10034244706504231</v>
      </c>
      <c r="AF10" s="20">
        <v>9</v>
      </c>
      <c r="AG10" s="26">
        <f t="shared" ca="1" si="0"/>
        <v>1.7891001443804688E-2</v>
      </c>
      <c r="AH10" s="19">
        <f t="shared" ca="1" si="3"/>
        <v>0.16101901299424218</v>
      </c>
      <c r="AI10" s="19">
        <f ca="1">1/(2*SUM(AH$2:AH10)-1)</f>
        <v>0.14326835371111565</v>
      </c>
      <c r="AJ10" s="19">
        <f t="shared" si="4"/>
        <v>0.1111111111111111</v>
      </c>
      <c r="AK10" s="19">
        <f t="shared" ca="1" si="5"/>
        <v>3.6176897925005121E-2</v>
      </c>
      <c r="AL10" s="27"/>
    </row>
    <row r="11" spans="1:38" x14ac:dyDescent="0.45">
      <c r="A11" s="18">
        <f t="shared" si="6"/>
        <v>11</v>
      </c>
      <c r="B11" s="23">
        <f>Итог!I12</f>
        <v>3.6459542845768501E-2</v>
      </c>
      <c r="C11" s="23">
        <f t="shared" si="1"/>
        <v>8.9573035198885313E-3</v>
      </c>
      <c r="D11" s="37">
        <f t="shared" si="2"/>
        <v>0.64378389490497834</v>
      </c>
      <c r="E11" s="29">
        <f t="shared" si="7"/>
        <v>57.940550541448047</v>
      </c>
      <c r="F11" s="24">
        <f t="shared" si="8"/>
        <v>3.5006355852992863</v>
      </c>
      <c r="G11" s="24">
        <f t="shared" si="9"/>
        <v>3.4766420970541625</v>
      </c>
      <c r="H11" s="24">
        <f t="shared" si="11"/>
        <v>4.1053876055361611</v>
      </c>
      <c r="I11" s="24">
        <f t="shared" si="12"/>
        <v>5.1284941120494842</v>
      </c>
      <c r="J11" s="24">
        <f t="shared" si="13"/>
        <v>5.7475820732870222</v>
      </c>
      <c r="K11" s="24">
        <f>($AD$7/K$27)/((AD11-$AD$7)/(AF11-K$27))</f>
        <v>6.3138857572341269</v>
      </c>
      <c r="L11" s="24">
        <f>($AD$8/L$27)/((AD11-$AD$8)/(AF11-L$27))</f>
        <v>6.8942492485093423</v>
      </c>
      <c r="M11" s="24">
        <f>($AD$9/M$27)/((AD11-$AD$9)/(AF11-M$27))</f>
        <v>10.65416788963898</v>
      </c>
      <c r="N11" s="24">
        <f>($AD$10/N$27)/((AD11-$AD$10)/(AF11-N$27))</f>
        <v>12.119506172839481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6">
        <f>SUM(C$1:C11)</f>
        <v>0.98598016123146326</v>
      </c>
      <c r="AE11" s="30">
        <f t="shared" si="10"/>
        <v>0.10623653515854403</v>
      </c>
      <c r="AF11" s="20">
        <v>10</v>
      </c>
      <c r="AG11" s="26">
        <f t="shared" ca="1" si="0"/>
        <v>1.1741785099239829E-2</v>
      </c>
      <c r="AH11" s="19">
        <f t="shared" ca="1" si="3"/>
        <v>0.11741785099239829</v>
      </c>
      <c r="AI11" s="19">
        <f ca="1">1/(2*SUM(AH$2:AH11)-1)</f>
        <v>0.13860505263360934</v>
      </c>
      <c r="AJ11" s="19">
        <f t="shared" si="4"/>
        <v>0.1</v>
      </c>
      <c r="AK11" s="19">
        <f t="shared" ca="1" si="5"/>
        <v>4.2894502926232592E-2</v>
      </c>
      <c r="AL11" s="27"/>
    </row>
    <row r="12" spans="1:38" x14ac:dyDescent="0.45">
      <c r="A12" s="18">
        <f t="shared" si="6"/>
        <v>12</v>
      </c>
      <c r="B12" s="23">
        <f>Итог!I13</f>
        <v>7.5705802342168997E-3</v>
      </c>
      <c r="C12" s="23">
        <f t="shared" si="1"/>
        <v>7.5705802342168997E-3</v>
      </c>
      <c r="D12" s="37">
        <f t="shared" si="2"/>
        <v>0.71096875370150758</v>
      </c>
      <c r="E12" s="29">
        <f t="shared" si="7"/>
        <v>78.206562907165832</v>
      </c>
      <c r="F12" s="24">
        <f t="shared" si="8"/>
        <v>3.8485512674675624</v>
      </c>
      <c r="G12" s="24">
        <f t="shared" si="9"/>
        <v>3.85588333767345</v>
      </c>
      <c r="H12" s="24">
        <f t="shared" si="11"/>
        <v>4.5945241515586845</v>
      </c>
      <c r="I12" s="24">
        <f t="shared" si="12"/>
        <v>5.7868934970807357</v>
      </c>
      <c r="J12" s="24">
        <f t="shared" si="13"/>
        <v>6.5573648765325565</v>
      </c>
      <c r="K12" s="24">
        <f>($AD$7/K$27)/((AD12-$AD$7)/(AF12-K$27))</f>
        <v>7.3050501097850029</v>
      </c>
      <c r="L12" s="24">
        <f>($AD$8/L$27)/((AD12-$AD$8)/(AF12-L$27))</f>
        <v>8.1262161298754183</v>
      </c>
      <c r="M12" s="24">
        <f>($AD$9/M$27)/((AD12-$AD$9)/(AF12-M$27))</f>
        <v>11.971883245382601</v>
      </c>
      <c r="N12" s="24">
        <f>($AD$10/N$27)/((AD12-$AD$10)/(AF12-N$27))</f>
        <v>13.136357553860579</v>
      </c>
      <c r="O12" s="24">
        <f>($AD$11/O$27)/((AD12-$AD$11)/(AF12-O$27))</f>
        <v>13.02383873794923</v>
      </c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6">
        <f>SUM(C$1:C12)</f>
        <v>0.99355074146568012</v>
      </c>
      <c r="AE12" s="30">
        <f t="shared" si="10"/>
        <v>6.7184858796529245E-2</v>
      </c>
      <c r="AF12" s="20">
        <v>11</v>
      </c>
      <c r="AG12" s="26">
        <f t="shared" ca="1" si="0"/>
        <v>9.9239828135056635E-3</v>
      </c>
      <c r="AH12" s="19">
        <f t="shared" ca="1" si="3"/>
        <v>0.1091638109485623</v>
      </c>
      <c r="AI12" s="19">
        <f ca="1">1/(2*SUM(AH$2:AH12)-1)</f>
        <v>0.13453388095154517</v>
      </c>
      <c r="AJ12" s="19">
        <f t="shared" si="4"/>
        <v>9.0909090909090912E-2</v>
      </c>
      <c r="AK12" s="19">
        <f t="shared" ca="1" si="5"/>
        <v>4.7987269046699685E-2</v>
      </c>
      <c r="AL12" s="27"/>
    </row>
    <row r="13" spans="1:38" x14ac:dyDescent="0.45">
      <c r="A13" s="18" t="str">
        <f t="shared" si="6"/>
        <v/>
      </c>
      <c r="B13" s="23">
        <f>Итог!I14</f>
        <v>1.3648276548452376E-2</v>
      </c>
      <c r="C13" s="23">
        <f t="shared" si="1"/>
        <v>6.4492585343197423E-3</v>
      </c>
      <c r="D13" s="37">
        <f t="shared" si="2"/>
        <v>0.75884887187558603</v>
      </c>
      <c r="E13" s="29">
        <f t="shared" si="7"/>
        <v>100.16805108757735</v>
      </c>
      <c r="F13" s="24">
        <f t="shared" si="8"/>
        <v>4.195690231986875</v>
      </c>
      <c r="G13" s="24">
        <f t="shared" si="9"/>
        <v>4.2332904490596093</v>
      </c>
      <c r="H13" s="24">
        <f t="shared" si="11"/>
        <v>5.0790672741892262</v>
      </c>
      <c r="I13" s="24">
        <f t="shared" si="12"/>
        <v>6.4337315687865493</v>
      </c>
      <c r="J13" s="24">
        <f t="shared" si="13"/>
        <v>7.342169373549889</v>
      </c>
      <c r="K13" s="24">
        <f t="shared" ref="K13:K26" si="14">($AD$7/K$27)/((AD13-$AD$7)/(AF13-K$27))</f>
        <v>8.2434835939895788</v>
      </c>
      <c r="L13" s="24">
        <f t="shared" ref="L13:L26" si="15">($AD$8/L$27)/((AD13-$AD$8)/(AF13-L$27))</f>
        <v>9.2444165455266347</v>
      </c>
      <c r="M13" s="24">
        <f t="shared" ref="M13:M26" si="16">($AD$9/M$27)/((AD13-$AD$9)/(AF13-M$27))</f>
        <v>13.151721014492759</v>
      </c>
      <c r="N13" s="24">
        <f t="shared" ref="N13:N26" si="17">($AD$10/N$27)/((AD13-$AD$10)/(AF13-N$27))</f>
        <v>14.173837712965632</v>
      </c>
      <c r="O13" s="24">
        <f>($AD$11/O$27)/((AD13-$AD$11)/(AF13-O$27))</f>
        <v>14.06549929010886</v>
      </c>
      <c r="P13" s="24">
        <f>($AD$12/P$27)/((AD13-$AD$12)/(AF13-P$27))</f>
        <v>14.005144032921752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6">
        <f>SUM(C$1:C13)</f>
        <v>0.99999999999999989</v>
      </c>
      <c r="AE13" s="30">
        <f t="shared" si="10"/>
        <v>4.7880118174078445E-2</v>
      </c>
      <c r="AF13" s="20">
        <v>12</v>
      </c>
      <c r="AG13" s="26">
        <f t="shared" ref="AG13:AG26" ca="1" si="18">C13/SUM(INDIRECT("C$2:C$"&amp;$A$28))</f>
        <v>8.4540852714526764E-3</v>
      </c>
      <c r="AH13" s="19">
        <f t="shared" ca="1" si="3"/>
        <v>0.10144902325743212</v>
      </c>
      <c r="AI13" s="19">
        <f ca="1">1/(2*SUM(AH$2:AH13)-1)</f>
        <v>0.13095913378849078</v>
      </c>
      <c r="AJ13" s="19">
        <f t="shared" si="4"/>
        <v>8.3333333333333329E-2</v>
      </c>
      <c r="AK13" s="19">
        <f t="shared" ca="1" si="5"/>
        <v>5.1955418678353585E-2</v>
      </c>
      <c r="AL13" s="27"/>
    </row>
    <row r="14" spans="1:38" x14ac:dyDescent="0.45">
      <c r="A14" s="18" t="str">
        <f t="shared" si="6"/>
        <v/>
      </c>
      <c r="B14" s="23">
        <f>Итог!I15</f>
        <v>6.4492585343197423E-3</v>
      </c>
      <c r="C14" s="23">
        <f t="shared" si="1"/>
        <v>0</v>
      </c>
      <c r="D14" s="37" t="e">
        <f t="shared" si="2"/>
        <v>#DIV/0!</v>
      </c>
      <c r="E14" s="29" t="e">
        <f t="shared" si="7"/>
        <v>#DIV/0!</v>
      </c>
      <c r="F14" s="24">
        <f t="shared" si="8"/>
        <v>4.5771166167129547</v>
      </c>
      <c r="G14" s="24">
        <f t="shared" si="9"/>
        <v>4.6566194939655707</v>
      </c>
      <c r="H14" s="24">
        <f t="shared" si="11"/>
        <v>5.6434080824324742</v>
      </c>
      <c r="I14" s="24">
        <f t="shared" si="12"/>
        <v>7.2379480148848678</v>
      </c>
      <c r="J14" s="24">
        <f t="shared" si="13"/>
        <v>8.391050712628445</v>
      </c>
      <c r="K14" s="24">
        <f t="shared" si="14"/>
        <v>9.6173975263211773</v>
      </c>
      <c r="L14" s="24">
        <f t="shared" si="15"/>
        <v>11.093299854631962</v>
      </c>
      <c r="M14" s="24">
        <f t="shared" si="16"/>
        <v>16.439651268115949</v>
      </c>
      <c r="N14" s="24">
        <f t="shared" si="17"/>
        <v>18.898450283954176</v>
      </c>
      <c r="O14" s="24">
        <f t="shared" ref="O14:O26" si="19">($AD$11/O$27)/((AD14-$AD$11)/(AF14-O$27))</f>
        <v>21.098248935163291</v>
      </c>
      <c r="P14" s="24">
        <f>($AD$12/P$27)/((AD14-$AD$12)/(AF14-P$27))</f>
        <v>28.010288065843504</v>
      </c>
      <c r="Q14" s="24" t="e">
        <f>($AD$13/Q$27)/((AD14-$AD$13)/(AF14-Q$27))</f>
        <v>#DIV/0!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>
        <f>SUM(C$1:C14)</f>
        <v>0.99999999999999989</v>
      </c>
      <c r="AE14" s="30" t="e">
        <f t="shared" si="10"/>
        <v>#DIV/0!</v>
      </c>
      <c r="AF14" s="20">
        <v>13</v>
      </c>
      <c r="AG14" s="26">
        <f t="shared" ca="1" si="18"/>
        <v>0</v>
      </c>
      <c r="AH14" s="19">
        <f t="shared" ca="1" si="3"/>
        <v>0</v>
      </c>
      <c r="AI14" s="19">
        <f ca="1">1/(2*SUM(AH$2:AH14)-1)</f>
        <v>0.13095913378849078</v>
      </c>
      <c r="AJ14" s="19">
        <f t="shared" si="4"/>
        <v>7.6923076923076927E-2</v>
      </c>
      <c r="AK14" s="19">
        <f t="shared" ca="1" si="5"/>
        <v>5.8539061604198334E-2</v>
      </c>
      <c r="AL14" s="27"/>
    </row>
    <row r="15" spans="1:38" x14ac:dyDescent="0.45">
      <c r="A15" s="18" t="str">
        <f t="shared" si="6"/>
        <v/>
      </c>
      <c r="B15" s="23">
        <f>Итог!I16</f>
        <v>0</v>
      </c>
      <c r="C15" s="23">
        <f t="shared" si="1"/>
        <v>0</v>
      </c>
      <c r="D15" s="37" t="e">
        <f t="shared" si="2"/>
        <v>#DIV/0!</v>
      </c>
      <c r="E15" s="29" t="e">
        <f t="shared" si="7"/>
        <v>#DIV/0!</v>
      </c>
      <c r="F15" s="24">
        <f t="shared" ref="F15:F26" si="20">(AD$2/F$27)/((AD15-AD$2)/(AF15-F$27))</f>
        <v>4.9585430014390335</v>
      </c>
      <c r="G15" s="24">
        <f t="shared" ref="G15:G26" si="21">(AD$3/G$27)/((AD15-AD$3)/(AF15-G$27))</f>
        <v>5.0799485388715313</v>
      </c>
      <c r="H15" s="24">
        <f t="shared" ref="H15:H26" si="22">(AD$4/H$27)/((AD15-AD$4)/(AF15-H$27))</f>
        <v>6.2077488906757203</v>
      </c>
      <c r="I15" s="24">
        <f t="shared" ref="I15:I26" si="23">($AD$5/I$27)/((AD15-$AD$5)/(AF15-I$27))</f>
        <v>8.0421644609831855</v>
      </c>
      <c r="J15" s="24">
        <f t="shared" ref="J15:J26" si="24">($AD$6/J$27)/((AD15-$AD$6)/(AF15-J$27))</f>
        <v>9.4399320517070002</v>
      </c>
      <c r="K15" s="24">
        <f t="shared" si="14"/>
        <v>10.991311458652774</v>
      </c>
      <c r="L15" s="24">
        <f t="shared" si="15"/>
        <v>12.942183163737289</v>
      </c>
      <c r="M15" s="24">
        <f t="shared" si="16"/>
        <v>19.727581521739136</v>
      </c>
      <c r="N15" s="24">
        <f t="shared" si="17"/>
        <v>23.623062854942717</v>
      </c>
      <c r="O15" s="24">
        <f t="shared" si="19"/>
        <v>28.130998580217721</v>
      </c>
      <c r="P15" s="24">
        <f t="shared" ref="P15:P26" si="25">($AD$12/P$27)/((AD15-$AD$12)/(AF15-P$27))</f>
        <v>42.01543209876526</v>
      </c>
      <c r="Q15" s="24" t="e">
        <f t="shared" ref="Q15:Q26" si="26">($AD$13/Q$27)/((AD15-$AD$13)/(AF15-Q$27))</f>
        <v>#DIV/0!</v>
      </c>
      <c r="R15" s="24" t="e">
        <f>($AD$14/R$27)/((AD15-$AD$14)/(AF15-R$27))</f>
        <v>#DIV/0!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6">
        <f>SUM(C$1:C15)</f>
        <v>0.99999999999999989</v>
      </c>
      <c r="AE15" s="30" t="e">
        <f t="shared" si="10"/>
        <v>#DIV/0!</v>
      </c>
      <c r="AF15" s="20">
        <v>14</v>
      </c>
      <c r="AG15" s="26">
        <f t="shared" ca="1" si="18"/>
        <v>0</v>
      </c>
      <c r="AH15" s="19">
        <f t="shared" ca="1" si="3"/>
        <v>0</v>
      </c>
      <c r="AI15" s="19">
        <f ca="1">1/(2*SUM(AH$2:AH15)-1)</f>
        <v>0.13095913378849078</v>
      </c>
      <c r="AJ15" s="19">
        <f t="shared" si="4"/>
        <v>7.1428571428571425E-2</v>
      </c>
      <c r="AK15" s="19">
        <f t="shared" ca="1" si="5"/>
        <v>6.4109836387605451E-2</v>
      </c>
      <c r="AL15" s="27"/>
    </row>
    <row r="16" spans="1:38" x14ac:dyDescent="0.45">
      <c r="A16" s="18" t="str">
        <f t="shared" si="6"/>
        <v/>
      </c>
      <c r="B16" s="23">
        <f>Итог!I17</f>
        <v>0</v>
      </c>
      <c r="C16" s="23">
        <f t="shared" si="1"/>
        <v>0</v>
      </c>
      <c r="D16" s="37" t="e">
        <f t="shared" si="2"/>
        <v>#DIV/0!</v>
      </c>
      <c r="E16" s="29" t="e">
        <f t="shared" si="7"/>
        <v>#DIV/0!</v>
      </c>
      <c r="F16" s="24">
        <f t="shared" si="20"/>
        <v>5.3399693861651141</v>
      </c>
      <c r="G16" s="24">
        <f t="shared" si="21"/>
        <v>5.5032775837774919</v>
      </c>
      <c r="H16" s="24">
        <f t="shared" si="22"/>
        <v>6.7720896989189683</v>
      </c>
      <c r="I16" s="24">
        <f t="shared" si="23"/>
        <v>8.8463809070815049</v>
      </c>
      <c r="J16" s="24">
        <f t="shared" si="24"/>
        <v>10.488813390785555</v>
      </c>
      <c r="K16" s="24">
        <f t="shared" si="14"/>
        <v>12.365225390984371</v>
      </c>
      <c r="L16" s="24">
        <f t="shared" si="15"/>
        <v>14.791066472842616</v>
      </c>
      <c r="M16" s="24">
        <f t="shared" si="16"/>
        <v>23.015511775362327</v>
      </c>
      <c r="N16" s="24">
        <f t="shared" si="17"/>
        <v>28.347675425931264</v>
      </c>
      <c r="O16" s="24">
        <f t="shared" si="19"/>
        <v>35.163748225272151</v>
      </c>
      <c r="P16" s="24">
        <f t="shared" si="25"/>
        <v>56.020576131687008</v>
      </c>
      <c r="Q16" s="24" t="e">
        <f t="shared" si="26"/>
        <v>#DIV/0!</v>
      </c>
      <c r="R16" s="24" t="e">
        <f>($AD$14/R$27)/((AD16-$AD$14)/(AF16-R$27))</f>
        <v>#DIV/0!</v>
      </c>
      <c r="S16" s="24" t="e">
        <f>($AD$15/S$27)/((AD16-$AD$15)/(AF16-S$27))</f>
        <v>#DIV/0!</v>
      </c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6">
        <f>SUM(C$1:C16)</f>
        <v>0.99999999999999989</v>
      </c>
      <c r="AE16" s="30" t="e">
        <f t="shared" si="10"/>
        <v>#DIV/0!</v>
      </c>
      <c r="AF16" s="20">
        <v>15</v>
      </c>
      <c r="AG16" s="26">
        <f t="shared" ca="1" si="18"/>
        <v>0</v>
      </c>
      <c r="AH16" s="19">
        <f t="shared" ca="1" si="3"/>
        <v>0</v>
      </c>
      <c r="AI16" s="19">
        <f ca="1">1/(2*SUM(AH$2:AH16)-1)</f>
        <v>0.13095913378849078</v>
      </c>
      <c r="AJ16" s="19">
        <f t="shared" si="4"/>
        <v>6.6666666666666666E-2</v>
      </c>
      <c r="AK16" s="19">
        <f t="shared" ca="1" si="5"/>
        <v>6.8884786201954401E-2</v>
      </c>
      <c r="AL16" s="27"/>
    </row>
    <row r="17" spans="1:38" x14ac:dyDescent="0.45">
      <c r="A17" s="18" t="str">
        <f t="shared" si="6"/>
        <v/>
      </c>
      <c r="B17" s="23">
        <f>Итог!I18</f>
        <v>0</v>
      </c>
      <c r="C17" s="23">
        <f t="shared" si="1"/>
        <v>0</v>
      </c>
      <c r="D17" s="37" t="e">
        <f t="shared" si="2"/>
        <v>#DIV/0!</v>
      </c>
      <c r="E17" s="29" t="e">
        <f t="shared" si="7"/>
        <v>#DIV/0!</v>
      </c>
      <c r="F17" s="24">
        <f t="shared" si="20"/>
        <v>5.7213957708911929</v>
      </c>
      <c r="G17" s="24">
        <f t="shared" si="21"/>
        <v>5.9266066286834533</v>
      </c>
      <c r="H17" s="24">
        <f t="shared" si="22"/>
        <v>7.3364305071622153</v>
      </c>
      <c r="I17" s="24">
        <f t="shared" si="23"/>
        <v>9.6505973531798244</v>
      </c>
      <c r="J17" s="24">
        <f t="shared" si="24"/>
        <v>11.537694729864112</v>
      </c>
      <c r="K17" s="24">
        <f t="shared" si="14"/>
        <v>13.739139323315966</v>
      </c>
      <c r="L17" s="24">
        <f t="shared" si="15"/>
        <v>16.639949781947944</v>
      </c>
      <c r="M17" s="24">
        <f t="shared" si="16"/>
        <v>26.303442028985518</v>
      </c>
      <c r="N17" s="24">
        <f t="shared" si="17"/>
        <v>33.072287996919805</v>
      </c>
      <c r="O17" s="24">
        <f t="shared" si="19"/>
        <v>42.196497870326581</v>
      </c>
      <c r="P17" s="24">
        <f t="shared" si="25"/>
        <v>70.025720164608757</v>
      </c>
      <c r="Q17" s="24" t="e">
        <f t="shared" si="26"/>
        <v>#DIV/0!</v>
      </c>
      <c r="R17" s="24" t="e">
        <f t="shared" ref="R17:R26" si="27">($AD$14/R$27)/((AD17-$AD$14)/(AF17-R$27))</f>
        <v>#DIV/0!</v>
      </c>
      <c r="S17" s="24" t="e">
        <f t="shared" ref="S17:S26" si="28">($AD$15/S$27)/((AD17-$AD$15)/(AF17-S$27))</f>
        <v>#DIV/0!</v>
      </c>
      <c r="T17" s="24" t="e">
        <f>($AD$16/T$27)/((AD17-$AD$16)/(AF17-T$27))</f>
        <v>#DIV/0!</v>
      </c>
      <c r="U17" s="24"/>
      <c r="V17" s="24"/>
      <c r="W17" s="24"/>
      <c r="X17" s="24"/>
      <c r="Y17" s="24"/>
      <c r="Z17" s="24"/>
      <c r="AA17" s="24"/>
      <c r="AB17" s="24"/>
      <c r="AC17" s="24"/>
      <c r="AD17" s="26">
        <f>SUM(C$1:C17)</f>
        <v>0.99999999999999989</v>
      </c>
      <c r="AE17" s="30" t="e">
        <f t="shared" si="10"/>
        <v>#DIV/0!</v>
      </c>
      <c r="AF17" s="20">
        <v>16</v>
      </c>
      <c r="AG17" s="26">
        <f t="shared" ca="1" si="18"/>
        <v>0</v>
      </c>
      <c r="AH17" s="19">
        <f t="shared" ca="1" si="3"/>
        <v>0</v>
      </c>
      <c r="AI17" s="19">
        <f ca="1">1/(2*SUM(AH$2:AH17)-1)</f>
        <v>0.13095913378849078</v>
      </c>
      <c r="AJ17" s="19">
        <f t="shared" si="4"/>
        <v>6.25E-2</v>
      </c>
      <c r="AK17" s="19">
        <f t="shared" ca="1" si="5"/>
        <v>7.3023076041056831E-2</v>
      </c>
      <c r="AL17" s="27"/>
    </row>
    <row r="18" spans="1:38" x14ac:dyDescent="0.45">
      <c r="A18" s="18" t="str">
        <f t="shared" si="6"/>
        <v/>
      </c>
      <c r="B18" s="23">
        <f>Итог!I19</f>
        <v>0</v>
      </c>
      <c r="C18" s="23">
        <f t="shared" si="1"/>
        <v>0</v>
      </c>
      <c r="D18" s="37" t="e">
        <f t="shared" si="2"/>
        <v>#DIV/0!</v>
      </c>
      <c r="E18" s="29" t="e">
        <f t="shared" si="7"/>
        <v>#DIV/0!</v>
      </c>
      <c r="F18" s="24">
        <f t="shared" si="20"/>
        <v>6.1028221556172726</v>
      </c>
      <c r="G18" s="24">
        <f t="shared" si="21"/>
        <v>6.3499356735894139</v>
      </c>
      <c r="H18" s="24">
        <f t="shared" si="22"/>
        <v>7.9007713154054624</v>
      </c>
      <c r="I18" s="24">
        <f t="shared" si="23"/>
        <v>10.454813799278142</v>
      </c>
      <c r="J18" s="24">
        <f t="shared" si="24"/>
        <v>12.586576068942668</v>
      </c>
      <c r="K18" s="24">
        <f t="shared" si="14"/>
        <v>15.113053255647564</v>
      </c>
      <c r="L18" s="24">
        <f t="shared" si="15"/>
        <v>18.488833091053269</v>
      </c>
      <c r="M18" s="24">
        <f t="shared" si="16"/>
        <v>29.59137228260871</v>
      </c>
      <c r="N18" s="24">
        <f t="shared" si="17"/>
        <v>37.796900567908352</v>
      </c>
      <c r="O18" s="24">
        <f t="shared" si="19"/>
        <v>49.229247515381019</v>
      </c>
      <c r="P18" s="24">
        <f t="shared" si="25"/>
        <v>84.030864197530519</v>
      </c>
      <c r="Q18" s="24" t="e">
        <f t="shared" si="26"/>
        <v>#DIV/0!</v>
      </c>
      <c r="R18" s="24" t="e">
        <f t="shared" si="27"/>
        <v>#DIV/0!</v>
      </c>
      <c r="S18" s="24" t="e">
        <f t="shared" si="28"/>
        <v>#DIV/0!</v>
      </c>
      <c r="T18" s="24" t="e">
        <f t="shared" ref="T18:T26" si="29">($AD$16/T$27)/((AD18-$AD$16)/(AF18-T$27))</f>
        <v>#DIV/0!</v>
      </c>
      <c r="U18" s="24" t="e">
        <f>($AD$17/U$27)/((AD18-$AD$17)/(AF18-U$27))</f>
        <v>#DIV/0!</v>
      </c>
      <c r="V18" s="24"/>
      <c r="W18" s="24"/>
      <c r="X18" s="24"/>
      <c r="Y18" s="24"/>
      <c r="Z18" s="24"/>
      <c r="AA18" s="24"/>
      <c r="AB18" s="24"/>
      <c r="AC18" s="24"/>
      <c r="AD18" s="26">
        <f>SUM(C$1:C18)</f>
        <v>0.99999999999999989</v>
      </c>
      <c r="AE18" s="30" t="e">
        <f t="shared" si="10"/>
        <v>#DIV/0!</v>
      </c>
      <c r="AF18" s="20">
        <v>17</v>
      </c>
      <c r="AG18" s="26">
        <f t="shared" ca="1" si="18"/>
        <v>0</v>
      </c>
      <c r="AH18" s="19">
        <f t="shared" ca="1" si="3"/>
        <v>0</v>
      </c>
      <c r="AI18" s="19">
        <f ca="1">1/(2*SUM(AH$2:AH18)-1)</f>
        <v>0.13095913378849078</v>
      </c>
      <c r="AJ18" s="19">
        <f t="shared" si="4"/>
        <v>5.8823529411764705E-2</v>
      </c>
      <c r="AK18" s="19">
        <f t="shared" ca="1" si="5"/>
        <v>7.6644079650271452E-2</v>
      </c>
      <c r="AL18" s="27"/>
    </row>
    <row r="19" spans="1:38" x14ac:dyDescent="0.45">
      <c r="A19" s="18" t="str">
        <f t="shared" si="6"/>
        <v/>
      </c>
      <c r="B19" s="23">
        <f>Итог!I20</f>
        <v>0</v>
      </c>
      <c r="C19" s="23">
        <f t="shared" si="1"/>
        <v>0</v>
      </c>
      <c r="D19" s="37" t="e">
        <f t="shared" si="2"/>
        <v>#DIV/0!</v>
      </c>
      <c r="E19" s="29" t="e">
        <f t="shared" si="7"/>
        <v>#DIV/0!</v>
      </c>
      <c r="F19" s="24">
        <f t="shared" si="20"/>
        <v>6.4842485403433523</v>
      </c>
      <c r="G19" s="24">
        <f t="shared" si="21"/>
        <v>6.7732647184953754</v>
      </c>
      <c r="H19" s="24">
        <f t="shared" si="22"/>
        <v>8.4651121236487104</v>
      </c>
      <c r="I19" s="24">
        <f t="shared" si="23"/>
        <v>11.259030245376463</v>
      </c>
      <c r="J19" s="24">
        <f t="shared" si="24"/>
        <v>13.635457408021225</v>
      </c>
      <c r="K19" s="24">
        <f t="shared" si="14"/>
        <v>16.486967187979158</v>
      </c>
      <c r="L19" s="24">
        <f t="shared" si="15"/>
        <v>20.337716400158595</v>
      </c>
      <c r="M19" s="24">
        <f t="shared" si="16"/>
        <v>32.879302536231897</v>
      </c>
      <c r="N19" s="24">
        <f t="shared" si="17"/>
        <v>42.521513138896893</v>
      </c>
      <c r="O19" s="24">
        <f t="shared" si="19"/>
        <v>56.261997160435442</v>
      </c>
      <c r="P19" s="24">
        <f t="shared" si="25"/>
        <v>98.036008230452268</v>
      </c>
      <c r="Q19" s="24" t="e">
        <f t="shared" si="26"/>
        <v>#DIV/0!</v>
      </c>
      <c r="R19" s="24" t="e">
        <f t="shared" si="27"/>
        <v>#DIV/0!</v>
      </c>
      <c r="S19" s="24" t="e">
        <f t="shared" si="28"/>
        <v>#DIV/0!</v>
      </c>
      <c r="T19" s="24" t="e">
        <f t="shared" si="29"/>
        <v>#DIV/0!</v>
      </c>
      <c r="U19" s="24" t="e">
        <f>($AD$17/U$27)/(($AD19-$AD$17)/($AF19-U$27))</f>
        <v>#DIV/0!</v>
      </c>
      <c r="V19" s="24" t="e">
        <f>($AD$18/V$27)/(($AD19-$AD$18)/($AF19-V$27))</f>
        <v>#DIV/0!</v>
      </c>
      <c r="W19" s="24"/>
      <c r="X19" s="24"/>
      <c r="Y19" s="24"/>
      <c r="Z19" s="24"/>
      <c r="AA19" s="24"/>
      <c r="AB19" s="24"/>
      <c r="AC19" s="24"/>
      <c r="AD19" s="26">
        <f>SUM(C$1:C19)</f>
        <v>0.99999999999999989</v>
      </c>
      <c r="AE19" s="30" t="e">
        <f t="shared" si="10"/>
        <v>#DIV/0!</v>
      </c>
      <c r="AF19" s="20">
        <v>18</v>
      </c>
      <c r="AG19" s="26">
        <f t="shared" ca="1" si="18"/>
        <v>0</v>
      </c>
      <c r="AH19" s="19">
        <f t="shared" ca="1" si="3"/>
        <v>0</v>
      </c>
      <c r="AI19" s="19">
        <f ca="1">1/(2*SUM(AH$2:AH19)-1)</f>
        <v>0.13095913378849078</v>
      </c>
      <c r="AJ19" s="19">
        <f t="shared" si="4"/>
        <v>5.5555555555555552E-2</v>
      </c>
      <c r="AK19" s="19">
        <f t="shared" ca="1" si="5"/>
        <v>7.9839082834872593E-2</v>
      </c>
      <c r="AL19" s="27"/>
    </row>
    <row r="20" spans="1:38" x14ac:dyDescent="0.45">
      <c r="A20" s="18" t="str">
        <f t="shared" si="6"/>
        <v/>
      </c>
      <c r="B20" s="23">
        <f>Итог!I21</f>
        <v>0</v>
      </c>
      <c r="C20" s="23">
        <f t="shared" si="1"/>
        <v>0</v>
      </c>
      <c r="D20" s="37" t="e">
        <f t="shared" si="2"/>
        <v>#DIV/0!</v>
      </c>
      <c r="E20" s="29" t="e">
        <f t="shared" si="7"/>
        <v>#DIV/0!</v>
      </c>
      <c r="F20" s="24">
        <f t="shared" si="20"/>
        <v>6.865674925069432</v>
      </c>
      <c r="G20" s="24">
        <f t="shared" si="21"/>
        <v>7.1965937634013359</v>
      </c>
      <c r="H20" s="24">
        <f t="shared" si="22"/>
        <v>9.0294529318919583</v>
      </c>
      <c r="I20" s="24">
        <f t="shared" si="23"/>
        <v>12.063246691474779</v>
      </c>
      <c r="J20" s="24">
        <f t="shared" si="24"/>
        <v>14.684338747099778</v>
      </c>
      <c r="K20" s="24">
        <f t="shared" si="14"/>
        <v>17.860881120310758</v>
      </c>
      <c r="L20" s="24">
        <f t="shared" si="15"/>
        <v>22.186599709263923</v>
      </c>
      <c r="M20" s="24">
        <f t="shared" si="16"/>
        <v>36.167232789855092</v>
      </c>
      <c r="N20" s="24">
        <f t="shared" si="17"/>
        <v>47.246125709885433</v>
      </c>
      <c r="O20" s="24">
        <f t="shared" si="19"/>
        <v>63.294746805489872</v>
      </c>
      <c r="P20" s="24">
        <f t="shared" si="25"/>
        <v>112.04115226337402</v>
      </c>
      <c r="Q20" s="24" t="e">
        <f t="shared" si="26"/>
        <v>#DIV/0!</v>
      </c>
      <c r="R20" s="24" t="e">
        <f t="shared" si="27"/>
        <v>#DIV/0!</v>
      </c>
      <c r="S20" s="24" t="e">
        <f t="shared" si="28"/>
        <v>#DIV/0!</v>
      </c>
      <c r="T20" s="24" t="e">
        <f t="shared" si="29"/>
        <v>#DIV/0!</v>
      </c>
      <c r="U20" s="24" t="e">
        <f t="shared" ref="U20:U26" si="30">($AD$17/U$27)/((AD20-$AD$17)/(AF20-U$27))</f>
        <v>#DIV/0!</v>
      </c>
      <c r="V20" s="24" t="e">
        <f t="shared" ref="V20:V26" si="31">($AD$18/V$27)/(($AD20-$AD$18)/($AF20-V$27))</f>
        <v>#DIV/0!</v>
      </c>
      <c r="W20" s="24" t="e">
        <f>($AD$19/W$27)/(($AD20-$AD$19)/($AF20-W$27))</f>
        <v>#DIV/0!</v>
      </c>
      <c r="X20" s="24"/>
      <c r="Y20" s="24"/>
      <c r="Z20" s="24"/>
      <c r="AA20" s="24"/>
      <c r="AB20" s="24"/>
      <c r="AC20" s="24"/>
      <c r="AD20" s="26">
        <f>SUM(C$1:C20)</f>
        <v>0.99999999999999989</v>
      </c>
      <c r="AE20" s="30" t="e">
        <f t="shared" si="10"/>
        <v>#DIV/0!</v>
      </c>
      <c r="AF20" s="20">
        <v>19</v>
      </c>
      <c r="AG20" s="26">
        <f t="shared" ca="1" si="18"/>
        <v>0</v>
      </c>
      <c r="AH20" s="19">
        <f t="shared" ca="1" si="3"/>
        <v>0</v>
      </c>
      <c r="AI20" s="19">
        <f ca="1">1/(2*SUM(AH$2:AH20)-1)</f>
        <v>0.13095913378849078</v>
      </c>
      <c r="AJ20" s="19">
        <f t="shared" si="4"/>
        <v>5.2631578947368418E-2</v>
      </c>
      <c r="AK20" s="19">
        <f t="shared" ca="1" si="5"/>
        <v>8.2679085665629148E-2</v>
      </c>
      <c r="AL20" s="27"/>
    </row>
    <row r="21" spans="1:38" x14ac:dyDescent="0.45">
      <c r="A21" s="18" t="str">
        <f t="shared" si="6"/>
        <v/>
      </c>
      <c r="B21" s="23">
        <f>Итог!I22</f>
        <v>0</v>
      </c>
      <c r="C21" s="23">
        <f t="shared" si="1"/>
        <v>0</v>
      </c>
      <c r="D21" s="37" t="e">
        <f t="shared" si="2"/>
        <v>#DIV/0!</v>
      </c>
      <c r="E21" s="29" t="e">
        <f t="shared" si="7"/>
        <v>#DIV/0!</v>
      </c>
      <c r="F21" s="24">
        <f t="shared" si="20"/>
        <v>7.2471013097955117</v>
      </c>
      <c r="G21" s="24">
        <f t="shared" si="21"/>
        <v>7.6199228083072965</v>
      </c>
      <c r="H21" s="24">
        <f t="shared" si="22"/>
        <v>9.5937937401352045</v>
      </c>
      <c r="I21" s="24">
        <f t="shared" si="23"/>
        <v>12.867463137573099</v>
      </c>
      <c r="J21" s="24">
        <f t="shared" si="24"/>
        <v>15.733220086178333</v>
      </c>
      <c r="K21" s="24">
        <f t="shared" si="14"/>
        <v>19.234795052642355</v>
      </c>
      <c r="L21" s="24">
        <f t="shared" si="15"/>
        <v>24.035483018369248</v>
      </c>
      <c r="M21" s="24">
        <f t="shared" si="16"/>
        <v>39.455163043478272</v>
      </c>
      <c r="N21" s="24">
        <f t="shared" si="17"/>
        <v>51.970738280873974</v>
      </c>
      <c r="O21" s="24">
        <f t="shared" si="19"/>
        <v>70.327496450544302</v>
      </c>
      <c r="P21" s="24">
        <f t="shared" si="25"/>
        <v>126.04629629629578</v>
      </c>
      <c r="Q21" s="24" t="e">
        <f t="shared" si="26"/>
        <v>#DIV/0!</v>
      </c>
      <c r="R21" s="24" t="e">
        <f t="shared" si="27"/>
        <v>#DIV/0!</v>
      </c>
      <c r="S21" s="24" t="e">
        <f t="shared" si="28"/>
        <v>#DIV/0!</v>
      </c>
      <c r="T21" s="24" t="e">
        <f t="shared" si="29"/>
        <v>#DIV/0!</v>
      </c>
      <c r="U21" s="24" t="e">
        <f t="shared" si="30"/>
        <v>#DIV/0!</v>
      </c>
      <c r="V21" s="24" t="e">
        <f t="shared" si="31"/>
        <v>#DIV/0!</v>
      </c>
      <c r="W21" s="24" t="e">
        <f>($AD$19/W$27)/(($AD21-$AD$19)/($AF21-W$27))</f>
        <v>#DIV/0!</v>
      </c>
      <c r="X21" s="24" t="e">
        <f>($AD$20/X$27)/(($AD21-$AD$20)/($AF21-X$27))</f>
        <v>#DIV/0!</v>
      </c>
      <c r="Y21" s="24"/>
      <c r="Z21" s="24"/>
      <c r="AA21" s="24"/>
      <c r="AB21" s="24"/>
      <c r="AC21" s="24"/>
      <c r="AD21" s="26">
        <f>SUM(C$1:C21)</f>
        <v>0.99999999999999989</v>
      </c>
      <c r="AE21" s="30" t="e">
        <f t="shared" si="10"/>
        <v>#DIV/0!</v>
      </c>
      <c r="AF21" s="20">
        <v>20</v>
      </c>
      <c r="AG21" s="26">
        <f t="shared" ca="1" si="18"/>
        <v>0</v>
      </c>
      <c r="AH21" s="19">
        <f t="shared" ca="1" si="3"/>
        <v>0</v>
      </c>
      <c r="AI21" s="19">
        <f ca="1">1/(2*SUM(AH$2:AH21)-1)</f>
        <v>0.13095913378849078</v>
      </c>
      <c r="AJ21" s="19">
        <f t="shared" si="4"/>
        <v>0.05</v>
      </c>
      <c r="AK21" s="19">
        <f t="shared" ca="1" si="5"/>
        <v>8.5220140829990298E-2</v>
      </c>
      <c r="AL21" s="27"/>
    </row>
    <row r="22" spans="1:38" x14ac:dyDescent="0.45">
      <c r="A22" s="18" t="str">
        <f t="shared" si="6"/>
        <v/>
      </c>
      <c r="B22" s="23">
        <f>Итог!I23</f>
        <v>0</v>
      </c>
      <c r="C22" s="23">
        <f t="shared" si="1"/>
        <v>0</v>
      </c>
      <c r="D22" s="37" t="e">
        <f t="shared" si="2"/>
        <v>#DIV/0!</v>
      </c>
      <c r="E22" s="29" t="e">
        <f t="shared" si="7"/>
        <v>#DIV/0!</v>
      </c>
      <c r="F22" s="24">
        <f t="shared" si="20"/>
        <v>7.6285276945215905</v>
      </c>
      <c r="G22" s="24">
        <f t="shared" si="21"/>
        <v>8.043251853213258</v>
      </c>
      <c r="H22" s="24">
        <f t="shared" si="22"/>
        <v>10.158134548378452</v>
      </c>
      <c r="I22" s="24">
        <f t="shared" si="23"/>
        <v>13.671679583671418</v>
      </c>
      <c r="J22" s="24">
        <f t="shared" si="24"/>
        <v>16.78210142525689</v>
      </c>
      <c r="K22" s="24">
        <f t="shared" si="14"/>
        <v>20.608708984973951</v>
      </c>
      <c r="L22" s="24">
        <f t="shared" si="15"/>
        <v>25.884366327474577</v>
      </c>
      <c r="M22" s="24">
        <f t="shared" si="16"/>
        <v>42.743093297101467</v>
      </c>
      <c r="N22" s="24">
        <f t="shared" si="17"/>
        <v>56.695350851862528</v>
      </c>
      <c r="O22" s="24">
        <f t="shared" si="19"/>
        <v>77.360246095598725</v>
      </c>
      <c r="P22" s="24">
        <f t="shared" si="25"/>
        <v>140.05144032921751</v>
      </c>
      <c r="Q22" s="24" t="e">
        <f t="shared" si="26"/>
        <v>#DIV/0!</v>
      </c>
      <c r="R22" s="24" t="e">
        <f t="shared" si="27"/>
        <v>#DIV/0!</v>
      </c>
      <c r="S22" s="24" t="e">
        <f t="shared" si="28"/>
        <v>#DIV/0!</v>
      </c>
      <c r="T22" s="24" t="e">
        <f t="shared" si="29"/>
        <v>#DIV/0!</v>
      </c>
      <c r="U22" s="24" t="e">
        <f t="shared" si="30"/>
        <v>#DIV/0!</v>
      </c>
      <c r="V22" s="24" t="e">
        <f t="shared" si="31"/>
        <v>#DIV/0!</v>
      </c>
      <c r="W22" s="24" t="e">
        <f t="shared" ref="W22:W26" si="32">($AD$19/W$27)/(($AD22-$AD$19)/($AF22-W$27))</f>
        <v>#DIV/0!</v>
      </c>
      <c r="X22" s="24" t="e">
        <f t="shared" ref="X22:X26" si="33">($AD$20/X$27)/(($AD22-$AD$20)/($AF22-X$27))</f>
        <v>#DIV/0!</v>
      </c>
      <c r="Y22" s="24" t="e">
        <f>($AD$21/Y$27)/(($AD22-$AD$21)/($AF22-Y$27))</f>
        <v>#DIV/0!</v>
      </c>
      <c r="Z22" s="24"/>
      <c r="AA22" s="24"/>
      <c r="AB22" s="24"/>
      <c r="AC22" s="24"/>
      <c r="AD22" s="26">
        <f>SUM(C$1:C22)</f>
        <v>0.99999999999999989</v>
      </c>
      <c r="AE22" s="30" t="e">
        <f t="shared" si="10"/>
        <v>#DIV/0!</v>
      </c>
      <c r="AF22" s="20">
        <v>21</v>
      </c>
      <c r="AG22" s="26">
        <f t="shared" ca="1" si="18"/>
        <v>0</v>
      </c>
      <c r="AH22" s="19">
        <f t="shared" ca="1" si="3"/>
        <v>0</v>
      </c>
      <c r="AI22" s="19">
        <f ca="1">1/(2*SUM(AH$2:AH22)-1)</f>
        <v>0.13095913378849078</v>
      </c>
      <c r="AJ22" s="19">
        <f t="shared" si="4"/>
        <v>4.7619047619047616E-2</v>
      </c>
      <c r="AK22" s="19">
        <f t="shared" ca="1" si="5"/>
        <v>8.7507090477915328E-2</v>
      </c>
      <c r="AL22" s="27"/>
    </row>
    <row r="23" spans="1:38" x14ac:dyDescent="0.45">
      <c r="A23" s="18" t="str">
        <f t="shared" si="6"/>
        <v/>
      </c>
      <c r="B23" s="23">
        <f>Итог!I24</f>
        <v>0</v>
      </c>
      <c r="C23" s="23">
        <f t="shared" si="1"/>
        <v>0</v>
      </c>
      <c r="D23" s="37" t="e">
        <f t="shared" si="2"/>
        <v>#DIV/0!</v>
      </c>
      <c r="E23" s="29" t="e">
        <f t="shared" si="7"/>
        <v>#DIV/0!</v>
      </c>
      <c r="F23" s="24">
        <f t="shared" si="20"/>
        <v>8.0099540792476702</v>
      </c>
      <c r="G23" s="24">
        <f t="shared" si="21"/>
        <v>8.4665808981192185</v>
      </c>
      <c r="H23" s="24">
        <f t="shared" si="22"/>
        <v>10.7224753566217</v>
      </c>
      <c r="I23" s="24">
        <f t="shared" si="23"/>
        <v>14.475896029769736</v>
      </c>
      <c r="J23" s="24">
        <f t="shared" si="24"/>
        <v>17.830982764335445</v>
      </c>
      <c r="K23" s="24">
        <f t="shared" si="14"/>
        <v>21.982622917305548</v>
      </c>
      <c r="L23" s="24">
        <f t="shared" si="15"/>
        <v>27.733249636579902</v>
      </c>
      <c r="M23" s="24">
        <f t="shared" si="16"/>
        <v>46.031023550724655</v>
      </c>
      <c r="N23" s="24">
        <f t="shared" si="17"/>
        <v>61.419963422851069</v>
      </c>
      <c r="O23" s="24">
        <f t="shared" si="19"/>
        <v>84.392995740653163</v>
      </c>
      <c r="P23" s="24">
        <f t="shared" si="25"/>
        <v>154.05658436213926</v>
      </c>
      <c r="Q23" s="24" t="e">
        <f t="shared" si="26"/>
        <v>#DIV/0!</v>
      </c>
      <c r="R23" s="24" t="e">
        <f t="shared" si="27"/>
        <v>#DIV/0!</v>
      </c>
      <c r="S23" s="24" t="e">
        <f t="shared" si="28"/>
        <v>#DIV/0!</v>
      </c>
      <c r="T23" s="24" t="e">
        <f t="shared" si="29"/>
        <v>#DIV/0!</v>
      </c>
      <c r="U23" s="24" t="e">
        <f t="shared" si="30"/>
        <v>#DIV/0!</v>
      </c>
      <c r="V23" s="24" t="e">
        <f t="shared" si="31"/>
        <v>#DIV/0!</v>
      </c>
      <c r="W23" s="24" t="e">
        <f t="shared" si="32"/>
        <v>#DIV/0!</v>
      </c>
      <c r="X23" s="24" t="e">
        <f t="shared" si="33"/>
        <v>#DIV/0!</v>
      </c>
      <c r="Y23" s="24" t="e">
        <f t="shared" ref="Y23:Y26" si="34">($AD$21/Y$27)/(($AD23-$AD$21)/($AF23-Y$27))</f>
        <v>#DIV/0!</v>
      </c>
      <c r="Z23" s="24" t="e">
        <f>($AD$22/Z$27)/(($AD23-$AD$22)/($AF23-Z$27))</f>
        <v>#DIV/0!</v>
      </c>
      <c r="AA23" s="24"/>
      <c r="AB23" s="24"/>
      <c r="AC23" s="24"/>
      <c r="AD23" s="26">
        <f>SUM(C$1:C23)</f>
        <v>0.99999999999999989</v>
      </c>
      <c r="AE23" s="30" t="e">
        <f t="shared" si="10"/>
        <v>#DIV/0!</v>
      </c>
      <c r="AF23" s="20">
        <v>22</v>
      </c>
      <c r="AG23" s="26">
        <f t="shared" ca="1" si="18"/>
        <v>0</v>
      </c>
      <c r="AH23" s="19">
        <f t="shared" ca="1" si="3"/>
        <v>0</v>
      </c>
      <c r="AI23" s="19">
        <f ca="1">1/(2*SUM(AH$2:AH23)-1)</f>
        <v>0.13095913378849078</v>
      </c>
      <c r="AJ23" s="19">
        <f t="shared" si="4"/>
        <v>4.5454545454545456E-2</v>
      </c>
      <c r="AK23" s="19">
        <f t="shared" ca="1" si="5"/>
        <v>8.9576235397466522E-2</v>
      </c>
      <c r="AL23" s="27"/>
    </row>
    <row r="24" spans="1:38" x14ac:dyDescent="0.45">
      <c r="A24" s="18" t="str">
        <f t="shared" si="6"/>
        <v/>
      </c>
      <c r="B24" s="23">
        <f>Итог!I25</f>
        <v>0</v>
      </c>
      <c r="C24" s="23">
        <f t="shared" si="1"/>
        <v>0</v>
      </c>
      <c r="D24" s="37" t="e">
        <f t="shared" si="2"/>
        <v>#DIV/0!</v>
      </c>
      <c r="E24" s="29" t="e">
        <f t="shared" si="7"/>
        <v>#DIV/0!</v>
      </c>
      <c r="F24" s="24">
        <f t="shared" si="20"/>
        <v>8.3913804639737499</v>
      </c>
      <c r="G24" s="24">
        <f t="shared" si="21"/>
        <v>8.8899099430251791</v>
      </c>
      <c r="H24" s="24">
        <f t="shared" si="22"/>
        <v>11.286816164864948</v>
      </c>
      <c r="I24" s="24">
        <f t="shared" si="23"/>
        <v>15.280112475868055</v>
      </c>
      <c r="J24" s="24">
        <f t="shared" si="24"/>
        <v>18.879864103414</v>
      </c>
      <c r="K24" s="24">
        <f t="shared" si="14"/>
        <v>23.356536849637141</v>
      </c>
      <c r="L24" s="24">
        <f t="shared" si="15"/>
        <v>29.582132945685231</v>
      </c>
      <c r="M24" s="24">
        <f t="shared" si="16"/>
        <v>49.318953804347849</v>
      </c>
      <c r="N24" s="24">
        <f t="shared" si="17"/>
        <v>66.144575993839609</v>
      </c>
      <c r="O24" s="24">
        <f t="shared" si="19"/>
        <v>91.4257453857076</v>
      </c>
      <c r="P24" s="24">
        <f t="shared" si="25"/>
        <v>168.06172839506104</v>
      </c>
      <c r="Q24" s="24" t="e">
        <f t="shared" si="26"/>
        <v>#DIV/0!</v>
      </c>
      <c r="R24" s="24" t="e">
        <f t="shared" si="27"/>
        <v>#DIV/0!</v>
      </c>
      <c r="S24" s="24" t="e">
        <f t="shared" si="28"/>
        <v>#DIV/0!</v>
      </c>
      <c r="T24" s="24" t="e">
        <f t="shared" si="29"/>
        <v>#DIV/0!</v>
      </c>
      <c r="U24" s="24" t="e">
        <f t="shared" si="30"/>
        <v>#DIV/0!</v>
      </c>
      <c r="V24" s="24" t="e">
        <f t="shared" si="31"/>
        <v>#DIV/0!</v>
      </c>
      <c r="W24" s="24" t="e">
        <f t="shared" si="32"/>
        <v>#DIV/0!</v>
      </c>
      <c r="X24" s="24" t="e">
        <f t="shared" si="33"/>
        <v>#DIV/0!</v>
      </c>
      <c r="Y24" s="24" t="e">
        <f t="shared" si="34"/>
        <v>#DIV/0!</v>
      </c>
      <c r="Z24" s="24" t="e">
        <f t="shared" ref="Z24:Z26" si="35">($AD$22/Z$27)/(($AD24-$AD$22)/($AF24-Z$27))</f>
        <v>#DIV/0!</v>
      </c>
      <c r="AA24" s="24" t="e">
        <f>($AD$23/AA$27)/(($AD24-$AD$23)/($AF24-AA$27))</f>
        <v>#DIV/0!</v>
      </c>
      <c r="AB24" s="24"/>
      <c r="AC24" s="24"/>
      <c r="AD24" s="26">
        <f>SUM(C$1:C24)</f>
        <v>0.99999999999999989</v>
      </c>
      <c r="AE24" s="30" t="e">
        <f t="shared" si="10"/>
        <v>#DIV/0!</v>
      </c>
      <c r="AF24" s="20">
        <v>23</v>
      </c>
      <c r="AG24" s="26">
        <f t="shared" ca="1" si="18"/>
        <v>0</v>
      </c>
      <c r="AH24" s="19">
        <f t="shared" ca="1" si="3"/>
        <v>0</v>
      </c>
      <c r="AI24" s="19">
        <f ca="1">1/(2*SUM(AH$2:AH24)-1)</f>
        <v>0.13095913378849078</v>
      </c>
      <c r="AJ24" s="19">
        <f t="shared" si="4"/>
        <v>4.3478260869565216E-2</v>
      </c>
      <c r="AK24" s="19">
        <f t="shared" ca="1" si="5"/>
        <v>9.1457276233422174E-2</v>
      </c>
      <c r="AL24" s="27"/>
    </row>
    <row r="25" spans="1:38" x14ac:dyDescent="0.45">
      <c r="A25" s="18" t="str">
        <f t="shared" si="6"/>
        <v/>
      </c>
      <c r="B25" s="23">
        <f>Итог!I26</f>
        <v>0</v>
      </c>
      <c r="C25" s="23">
        <f t="shared" si="1"/>
        <v>0</v>
      </c>
      <c r="D25" s="37" t="e">
        <f t="shared" si="2"/>
        <v>#DIV/0!</v>
      </c>
      <c r="E25" s="29" t="e">
        <f t="shared" si="7"/>
        <v>#DIV/0!</v>
      </c>
      <c r="F25" s="24">
        <f t="shared" si="20"/>
        <v>8.7728068486998296</v>
      </c>
      <c r="G25" s="24">
        <f t="shared" si="21"/>
        <v>9.3132389879311415</v>
      </c>
      <c r="H25" s="24">
        <f t="shared" si="22"/>
        <v>11.851156973108194</v>
      </c>
      <c r="I25" s="24">
        <f t="shared" si="23"/>
        <v>16.084328921966371</v>
      </c>
      <c r="J25" s="24">
        <f t="shared" si="24"/>
        <v>19.928745442492556</v>
      </c>
      <c r="K25" s="24">
        <f t="shared" si="14"/>
        <v>24.730450781968742</v>
      </c>
      <c r="L25" s="24">
        <f t="shared" si="15"/>
        <v>31.431016254790556</v>
      </c>
      <c r="M25" s="24">
        <f t="shared" si="16"/>
        <v>52.606884057971037</v>
      </c>
      <c r="N25" s="24">
        <f t="shared" si="17"/>
        <v>70.869188564828164</v>
      </c>
      <c r="O25" s="24">
        <f t="shared" si="19"/>
        <v>98.458495030762037</v>
      </c>
      <c r="P25" s="24">
        <f t="shared" si="25"/>
        <v>182.06687242798279</v>
      </c>
      <c r="Q25" s="24" t="e">
        <f t="shared" si="26"/>
        <v>#DIV/0!</v>
      </c>
      <c r="R25" s="24" t="e">
        <f t="shared" si="27"/>
        <v>#DIV/0!</v>
      </c>
      <c r="S25" s="24" t="e">
        <f t="shared" si="28"/>
        <v>#DIV/0!</v>
      </c>
      <c r="T25" s="24" t="e">
        <f t="shared" si="29"/>
        <v>#DIV/0!</v>
      </c>
      <c r="U25" s="24" t="e">
        <f t="shared" si="30"/>
        <v>#DIV/0!</v>
      </c>
      <c r="V25" s="24" t="e">
        <f t="shared" si="31"/>
        <v>#DIV/0!</v>
      </c>
      <c r="W25" s="24" t="e">
        <f t="shared" si="32"/>
        <v>#DIV/0!</v>
      </c>
      <c r="X25" s="24" t="e">
        <f t="shared" si="33"/>
        <v>#DIV/0!</v>
      </c>
      <c r="Y25" s="24" t="e">
        <f t="shared" si="34"/>
        <v>#DIV/0!</v>
      </c>
      <c r="Z25" s="24" t="e">
        <f t="shared" si="35"/>
        <v>#DIV/0!</v>
      </c>
      <c r="AA25" s="24" t="e">
        <f t="shared" ref="AA25:AA26" si="36">($AD$23/AA$27)/(($AD25-$AD$23)/($AF25-AA$27))</f>
        <v>#DIV/0!</v>
      </c>
      <c r="AB25" s="24" t="e">
        <f>($AD$24/AB$27)/(($AD25-$AD$24)/($AF25-AB$27))</f>
        <v>#DIV/0!</v>
      </c>
      <c r="AC25" s="24"/>
      <c r="AD25" s="26">
        <f>SUM(C$1:C25)</f>
        <v>0.99999999999999989</v>
      </c>
      <c r="AE25" s="30" t="e">
        <f t="shared" si="10"/>
        <v>#DIV/0!</v>
      </c>
      <c r="AF25" s="20">
        <v>24</v>
      </c>
      <c r="AG25" s="26">
        <f t="shared" ca="1" si="18"/>
        <v>0</v>
      </c>
      <c r="AH25" s="19">
        <f t="shared" ca="1" si="3"/>
        <v>0</v>
      </c>
      <c r="AI25" s="19">
        <f ca="1">1/(2*SUM(AH$2:AH25)-1)</f>
        <v>0.13095913378849078</v>
      </c>
      <c r="AJ25" s="19">
        <f t="shared" si="4"/>
        <v>4.1666666666666664E-2</v>
      </c>
      <c r="AK25" s="19">
        <f t="shared" ca="1" si="5"/>
        <v>9.3174748301033866E-2</v>
      </c>
      <c r="AL25" s="27"/>
    </row>
    <row r="26" spans="1:38" x14ac:dyDescent="0.45">
      <c r="A26" s="18" t="str">
        <f t="shared" si="6"/>
        <v/>
      </c>
      <c r="B26" s="23">
        <f>Итог!I27</f>
        <v>0</v>
      </c>
      <c r="C26" s="23">
        <f t="shared" si="1"/>
        <v>0</v>
      </c>
      <c r="D26" s="37" t="e">
        <f t="shared" si="2"/>
        <v>#DIV/0!</v>
      </c>
      <c r="E26" s="29" t="e">
        <f t="shared" si="7"/>
        <v>#DIV/0!</v>
      </c>
      <c r="F26" s="24">
        <f t="shared" si="20"/>
        <v>9.1542332334259093</v>
      </c>
      <c r="G26" s="24">
        <f t="shared" si="21"/>
        <v>9.736568032837102</v>
      </c>
      <c r="H26" s="24">
        <f t="shared" si="22"/>
        <v>12.415497781351441</v>
      </c>
      <c r="I26" s="24">
        <f t="shared" si="23"/>
        <v>16.88854536806469</v>
      </c>
      <c r="J26" s="24">
        <f t="shared" si="24"/>
        <v>20.977626781571111</v>
      </c>
      <c r="K26" s="24">
        <f t="shared" si="14"/>
        <v>26.104364714300338</v>
      </c>
      <c r="L26" s="24">
        <f t="shared" si="15"/>
        <v>33.279899563895889</v>
      </c>
      <c r="M26" s="24">
        <f t="shared" si="16"/>
        <v>55.894814311594224</v>
      </c>
      <c r="N26" s="24">
        <f t="shared" si="17"/>
        <v>75.593801135816705</v>
      </c>
      <c r="O26" s="24">
        <f t="shared" si="19"/>
        <v>105.49124467581645</v>
      </c>
      <c r="P26" s="24">
        <f t="shared" si="25"/>
        <v>196.07201646090454</v>
      </c>
      <c r="Q26" s="24" t="e">
        <f t="shared" si="26"/>
        <v>#DIV/0!</v>
      </c>
      <c r="R26" s="24" t="e">
        <f t="shared" si="27"/>
        <v>#DIV/0!</v>
      </c>
      <c r="S26" s="24" t="e">
        <f t="shared" si="28"/>
        <v>#DIV/0!</v>
      </c>
      <c r="T26" s="24" t="e">
        <f t="shared" si="29"/>
        <v>#DIV/0!</v>
      </c>
      <c r="U26" s="24" t="e">
        <f t="shared" si="30"/>
        <v>#DIV/0!</v>
      </c>
      <c r="V26" s="24" t="e">
        <f t="shared" si="31"/>
        <v>#DIV/0!</v>
      </c>
      <c r="W26" s="24" t="e">
        <f t="shared" si="32"/>
        <v>#DIV/0!</v>
      </c>
      <c r="X26" s="24" t="e">
        <f t="shared" si="33"/>
        <v>#DIV/0!</v>
      </c>
      <c r="Y26" s="24" t="e">
        <f t="shared" si="34"/>
        <v>#DIV/0!</v>
      </c>
      <c r="Z26" s="24" t="e">
        <f t="shared" si="35"/>
        <v>#DIV/0!</v>
      </c>
      <c r="AA26" s="24" t="e">
        <f t="shared" si="36"/>
        <v>#DIV/0!</v>
      </c>
      <c r="AB26" s="24" t="e">
        <f>($AD$24/AB$27)/(($AD26-$AD$24)/($AF26-AB$27))</f>
        <v>#DIV/0!</v>
      </c>
      <c r="AC26" s="24" t="e">
        <f>($AD$25/AC$27)/(($AD26-$AD$25)/($AF26-AC$27))</f>
        <v>#DIV/0!</v>
      </c>
      <c r="AD26" s="26">
        <f>SUM(C$1:C26)</f>
        <v>0.99999999999999989</v>
      </c>
      <c r="AE26" s="30" t="e">
        <f t="shared" si="10"/>
        <v>#DIV/0!</v>
      </c>
      <c r="AF26" s="20">
        <v>25</v>
      </c>
      <c r="AG26" s="26">
        <f t="shared" ca="1" si="18"/>
        <v>0</v>
      </c>
      <c r="AH26" s="19">
        <f t="shared" ca="1" si="3"/>
        <v>0</v>
      </c>
      <c r="AI26" s="19">
        <f ca="1">1/(2*SUM(AH$2:AH26)-1)</f>
        <v>0.13095913378849078</v>
      </c>
      <c r="AJ26" s="19">
        <f t="shared" si="4"/>
        <v>0.04</v>
      </c>
      <c r="AK26" s="19">
        <f t="shared" ca="1" si="5"/>
        <v>9.4749097696344556E-2</v>
      </c>
      <c r="AL26" s="27"/>
    </row>
    <row r="27" spans="1:38" x14ac:dyDescent="0.45">
      <c r="A27" s="18"/>
      <c r="B27" s="18"/>
      <c r="C27" s="31"/>
      <c r="D27" s="18"/>
      <c r="E27" s="18"/>
      <c r="F27" s="20">
        <v>1</v>
      </c>
      <c r="G27" s="20">
        <v>2</v>
      </c>
      <c r="H27" s="20">
        <v>3</v>
      </c>
      <c r="I27" s="20">
        <v>4</v>
      </c>
      <c r="J27" s="20">
        <v>5</v>
      </c>
      <c r="K27" s="20">
        <v>6</v>
      </c>
      <c r="L27" s="20">
        <v>7</v>
      </c>
      <c r="M27" s="20">
        <v>8</v>
      </c>
      <c r="N27" s="20">
        <v>9</v>
      </c>
      <c r="O27" s="20">
        <v>10</v>
      </c>
      <c r="P27" s="20">
        <v>11</v>
      </c>
      <c r="Q27" s="20">
        <v>12</v>
      </c>
      <c r="R27" s="20">
        <v>13</v>
      </c>
      <c r="S27" s="20">
        <v>14</v>
      </c>
      <c r="T27" s="20">
        <v>15</v>
      </c>
      <c r="U27" s="20">
        <v>16</v>
      </c>
      <c r="V27" s="20">
        <v>17</v>
      </c>
      <c r="W27" s="20">
        <v>18</v>
      </c>
      <c r="X27" s="20">
        <v>19</v>
      </c>
      <c r="Y27" s="20">
        <v>20</v>
      </c>
      <c r="Z27" s="20">
        <v>21</v>
      </c>
      <c r="AA27" s="20">
        <v>22</v>
      </c>
      <c r="AB27" s="20">
        <v>23</v>
      </c>
      <c r="AC27" s="20">
        <v>24</v>
      </c>
      <c r="AD27" s="18"/>
      <c r="AE27" s="30"/>
      <c r="AF27" s="18"/>
      <c r="AG27" s="32"/>
      <c r="AH27" s="19"/>
      <c r="AI27" s="19"/>
      <c r="AJ27" s="19"/>
      <c r="AK27" s="19"/>
    </row>
    <row r="28" spans="1:38" x14ac:dyDescent="0.45">
      <c r="A28" s="33">
        <f>MIN(A2:A26)</f>
        <v>5</v>
      </c>
      <c r="B28" s="34"/>
      <c r="C28" s="35">
        <f ca="1">SUM(INDIRECT("c2:c"&amp;A28))</f>
        <v>0.76285704807086219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</sheetData>
  <sheetProtection algorithmName="SHA-512" hashValue="7d5kKemhHQINw2dO9J5r6Lc4QVCNKBiV8vq3y9duntcjDZZdBbjnjGz7o+KcxAraLsQ6pc8v9P8z/HFQ9TAVRQ==" saltValue="HhVFGakJd8Mb3V+TPAHVYg==" spinCount="100000" sheet="1" formatCell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Диаграммы</vt:lpstr>
      </vt:variant>
      <vt:variant>
        <vt:i4>6</vt:i4>
      </vt:variant>
    </vt:vector>
  </HeadingPairs>
  <TitlesOfParts>
    <vt:vector size="30" baseType="lpstr">
      <vt:lpstr>Инструкция</vt:lpstr>
      <vt:lpstr>Итог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Матрица (шары)</vt:lpstr>
      <vt:lpstr>Матрица (круги)</vt:lpstr>
      <vt:lpstr>Матрица (I)</vt:lpstr>
      <vt:lpstr>Матрица (RO)</vt:lpstr>
      <vt:lpstr>Матрица (G)</vt:lpstr>
      <vt:lpstr>Матрица (B4)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Вертоградов Владимир Александрович</dc:creator>
  <cp:lastModifiedBy>Вертоградов Владимир Александрович</cp:lastModifiedBy>
  <dcterms:created xsi:type="dcterms:W3CDTF">2022-01-09T13:04:21Z</dcterms:created>
  <dcterms:modified xsi:type="dcterms:W3CDTF">2023-02-11T20:00:13Z</dcterms:modified>
</cp:coreProperties>
</file>